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ROZPOČTY\Projekty 2024\Kongresové centrum\Toalety + kuchyň\05_INTERNÍ KALKULACE\VV_2_rev.1\"/>
    </mc:Choice>
  </mc:AlternateContent>
  <xr:revisionPtr revIDLastSave="0" documentId="13_ncr:1_{97571D42-9A88-487E-9578-F983135CCAB1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Rekapitulace" sheetId="2" r:id="rId1"/>
    <sheet name="ARS_toalety" sheetId="1" r:id="rId2"/>
    <sheet name="ARS_kuchyňky" sheetId="6" r:id="rId3"/>
    <sheet name="ZTI 2.PPa" sheetId="7" r:id="rId4"/>
    <sheet name="ZTI 2.PPb" sheetId="17" r:id="rId5"/>
    <sheet name="ZTI 1.PPa" sheetId="8" r:id="rId6"/>
    <sheet name="ZTI 1.PPbc" sheetId="18" r:id="rId7"/>
    <sheet name="ZTI 2.NP" sheetId="9" r:id="rId8"/>
    <sheet name="ZTI 4.NP" sheetId="10" r:id="rId9"/>
    <sheet name="ZTI 5.NP" sheetId="11" r:id="rId10"/>
    <sheet name="ELE 2.PPa" sheetId="12" r:id="rId11"/>
    <sheet name="ELE 2.PPb" sheetId="19" r:id="rId12"/>
    <sheet name="ELE 1.PPa" sheetId="13" r:id="rId13"/>
    <sheet name="ELE 1.PPbc" sheetId="20" r:id="rId14"/>
    <sheet name="ELE 2.NP" sheetId="14" r:id="rId15"/>
    <sheet name="ELE 4.NP" sheetId="15" r:id="rId16"/>
    <sheet name="ELE 5.NP" sheetId="16" r:id="rId17"/>
    <sheet name="ODP" sheetId="5" r:id="rId18"/>
    <sheet name="VN_ON" sheetId="3" r:id="rId19"/>
  </sheets>
  <externalReferences>
    <externalReference r:id="rId20"/>
  </externalReferences>
  <definedNames>
    <definedName name="_Fill" hidden="1">#REF!</definedName>
    <definedName name="_xlnm.Print_Area" localSheetId="2">ARS_kuchyňky!$A$1:$O$102</definedName>
    <definedName name="_xlnm.Print_Area" localSheetId="1">ARS_toalety!$A$1:$W$138</definedName>
    <definedName name="_xlnm.Print_Area" localSheetId="12">'ELE 1.PPa'!$A$1:$H$74</definedName>
    <definedName name="_xlnm.Print_Area" localSheetId="10">'ELE 2.PPa'!$A$1:$H$79</definedName>
    <definedName name="_xlnm.Print_Area" localSheetId="15">'ELE 4.NP'!$A$1:$H$80</definedName>
    <definedName name="_xlnm.Print_Area" localSheetId="17">ODP!$A$1:$I$33</definedName>
    <definedName name="_xlnm.Print_Area" localSheetId="0">Rekapitulace!$A$1:$L$54</definedName>
    <definedName name="_xlnm.Print_Area" localSheetId="18">VN_ON!$A$1:$I$61</definedName>
    <definedName name="_xlnm.Print_Area" localSheetId="5">'ZTI 1.PPa'!$A$1:$J$66</definedName>
    <definedName name="_xlnm.Print_Area" localSheetId="6">'ZTI 1.PPbc'!$A$1:$J$95</definedName>
    <definedName name="_xlnm.Print_Area" localSheetId="7">'ZTI 2.NP'!$A$1:$J$95</definedName>
    <definedName name="_xlnm.Print_Area" localSheetId="3">'ZTI 2.PPa'!$A$1:$J$76</definedName>
    <definedName name="_xlnm.Print_Area" localSheetId="8">'ZTI 4.NP'!$A$1:$J$113</definedName>
    <definedName name="_xlnm.Print_Area" localSheetId="9">'ZTI 5.NP'!$A$1:$J$114</definedName>
    <definedName name="seznampotrubi">'[1]Vstupní data'!$B$4:$AH$227</definedName>
    <definedName name="seznamradku">'[1]Vstupní data'!$B$4:$B$227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1" i="1" l="1"/>
  <c r="U131" i="1"/>
  <c r="T131" i="1"/>
  <c r="S131" i="1"/>
  <c r="R131" i="1"/>
  <c r="Q131" i="1"/>
  <c r="P131" i="1"/>
  <c r="F21" i="2"/>
  <c r="E34" i="2"/>
  <c r="E27" i="2"/>
  <c r="E26" i="2"/>
  <c r="E23" i="2"/>
  <c r="L27" i="2"/>
  <c r="K27" i="2"/>
  <c r="J27" i="2"/>
  <c r="I27" i="2"/>
  <c r="H27" i="2"/>
  <c r="G27" i="2"/>
  <c r="F27" i="2"/>
  <c r="L26" i="2"/>
  <c r="K26" i="2"/>
  <c r="J26" i="2"/>
  <c r="I26" i="2"/>
  <c r="H26" i="2"/>
  <c r="G26" i="2"/>
  <c r="F26" i="2"/>
  <c r="H114" i="20"/>
  <c r="H112" i="20"/>
  <c r="H111" i="20"/>
  <c r="H110" i="20"/>
  <c r="H109" i="20"/>
  <c r="H108" i="20"/>
  <c r="H107" i="20"/>
  <c r="H106" i="20"/>
  <c r="H105" i="20"/>
  <c r="H104" i="20"/>
  <c r="H102" i="20"/>
  <c r="H101" i="20"/>
  <c r="H100" i="20"/>
  <c r="H99" i="20"/>
  <c r="H98" i="20"/>
  <c r="H97" i="20"/>
  <c r="H96" i="20"/>
  <c r="H94" i="20"/>
  <c r="H93" i="20"/>
  <c r="H92" i="20"/>
  <c r="H91" i="20"/>
  <c r="H90" i="20"/>
  <c r="H89" i="20"/>
  <c r="H88" i="20"/>
  <c r="B88" i="20"/>
  <c r="B89" i="20" s="1"/>
  <c r="B90" i="20" s="1"/>
  <c r="B91" i="20" s="1"/>
  <c r="B92" i="20" s="1"/>
  <c r="B93" i="20" s="1"/>
  <c r="B94" i="20" s="1"/>
  <c r="H87" i="20"/>
  <c r="H85" i="20"/>
  <c r="H84" i="20"/>
  <c r="H83" i="20"/>
  <c r="H82" i="20"/>
  <c r="H81" i="20"/>
  <c r="H80" i="20"/>
  <c r="H79" i="20"/>
  <c r="H78" i="20"/>
  <c r="F78" i="20"/>
  <c r="H77" i="20"/>
  <c r="H76" i="20"/>
  <c r="H74" i="20"/>
  <c r="H73" i="20"/>
  <c r="H72" i="20"/>
  <c r="H71" i="20"/>
  <c r="H70" i="20"/>
  <c r="H69" i="20"/>
  <c r="H68" i="20"/>
  <c r="H67" i="20"/>
  <c r="F67" i="20"/>
  <c r="H66" i="20"/>
  <c r="B66" i="20"/>
  <c r="B67" i="20" s="1"/>
  <c r="B68" i="20" s="1"/>
  <c r="B69" i="20" s="1"/>
  <c r="B70" i="20" s="1"/>
  <c r="B71" i="20" s="1"/>
  <c r="B72" i="20" s="1"/>
  <c r="B73" i="20" s="1"/>
  <c r="B74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H65" i="20"/>
  <c r="H63" i="20"/>
  <c r="H62" i="20"/>
  <c r="H61" i="20"/>
  <c r="H60" i="20"/>
  <c r="H59" i="20"/>
  <c r="H58" i="20"/>
  <c r="H57" i="20"/>
  <c r="H55" i="20"/>
  <c r="H54" i="20"/>
  <c r="H53" i="20"/>
  <c r="H52" i="20"/>
  <c r="H51" i="20"/>
  <c r="B51" i="20"/>
  <c r="B52" i="20" s="1"/>
  <c r="B53" i="20" s="1"/>
  <c r="B54" i="20" s="1"/>
  <c r="B55" i="20" s="1"/>
  <c r="B57" i="20" s="1"/>
  <c r="B58" i="20" s="1"/>
  <c r="B59" i="20" s="1"/>
  <c r="B60" i="20" s="1"/>
  <c r="B61" i="20" s="1"/>
  <c r="B62" i="20" s="1"/>
  <c r="B63" i="20" s="1"/>
  <c r="H50" i="20"/>
  <c r="H48" i="20"/>
  <c r="H47" i="20"/>
  <c r="H46" i="20"/>
  <c r="H45" i="20"/>
  <c r="H43" i="20"/>
  <c r="H42" i="20"/>
  <c r="H41" i="20"/>
  <c r="B41" i="20"/>
  <c r="B42" i="20" s="1"/>
  <c r="B43" i="20" s="1"/>
  <c r="B45" i="20" s="1"/>
  <c r="B46" i="20" s="1"/>
  <c r="B47" i="20" s="1"/>
  <c r="B48" i="20" s="1"/>
  <c r="H40" i="20"/>
  <c r="B40" i="20"/>
  <c r="H39" i="20"/>
  <c r="B39" i="20"/>
  <c r="H38" i="20"/>
  <c r="H36" i="20"/>
  <c r="H35" i="20"/>
  <c r="H34" i="20"/>
  <c r="H33" i="20"/>
  <c r="H31" i="20"/>
  <c r="H30" i="20"/>
  <c r="H29" i="20"/>
  <c r="B29" i="20"/>
  <c r="B30" i="20" s="1"/>
  <c r="B31" i="20" s="1"/>
  <c r="B33" i="20" s="1"/>
  <c r="B34" i="20" s="1"/>
  <c r="B35" i="20" s="1"/>
  <c r="B36" i="20" s="1"/>
  <c r="H28" i="20"/>
  <c r="H26" i="20"/>
  <c r="H25" i="20"/>
  <c r="H24" i="20"/>
  <c r="H23" i="20"/>
  <c r="H22" i="20"/>
  <c r="H20" i="20"/>
  <c r="H19" i="20"/>
  <c r="B19" i="20"/>
  <c r="B20" i="20" s="1"/>
  <c r="B22" i="20" s="1"/>
  <c r="B23" i="20" s="1"/>
  <c r="B24" i="20" s="1"/>
  <c r="B25" i="20" s="1"/>
  <c r="B26" i="20" s="1"/>
  <c r="H18" i="20"/>
  <c r="B18" i="20"/>
  <c r="H17" i="20"/>
  <c r="B17" i="20"/>
  <c r="H16" i="20"/>
  <c r="B16" i="13"/>
  <c r="B17" i="13" s="1"/>
  <c r="B18" i="13" s="1"/>
  <c r="B19" i="13" s="1"/>
  <c r="B20" i="13" s="1"/>
  <c r="H16" i="13"/>
  <c r="H17" i="13"/>
  <c r="H18" i="13"/>
  <c r="H19" i="13"/>
  <c r="H20" i="13"/>
  <c r="H22" i="13"/>
  <c r="B23" i="13"/>
  <c r="H23" i="13"/>
  <c r="B24" i="13"/>
  <c r="B25" i="13" s="1"/>
  <c r="H24" i="13"/>
  <c r="H25" i="13"/>
  <c r="H27" i="13"/>
  <c r="B28" i="13"/>
  <c r="B29" i="13" s="1"/>
  <c r="B30" i="13" s="1"/>
  <c r="H28" i="13"/>
  <c r="H29" i="13"/>
  <c r="H30" i="13"/>
  <c r="H32" i="13"/>
  <c r="B33" i="13"/>
  <c r="H33" i="13"/>
  <c r="B34" i="13"/>
  <c r="B35" i="13" s="1"/>
  <c r="B36" i="13" s="1"/>
  <c r="B37" i="13" s="1"/>
  <c r="H34" i="13"/>
  <c r="H35" i="13"/>
  <c r="H36" i="13"/>
  <c r="H37" i="13"/>
  <c r="H39" i="13"/>
  <c r="B40" i="13"/>
  <c r="B41" i="13" s="1"/>
  <c r="B42" i="13" s="1"/>
  <c r="B43" i="13" s="1"/>
  <c r="B44" i="13" s="1"/>
  <c r="B45" i="13" s="1"/>
  <c r="B46" i="13" s="1"/>
  <c r="B47" i="13" s="1"/>
  <c r="B48" i="13" s="1"/>
  <c r="H40" i="13"/>
  <c r="F41" i="13"/>
  <c r="H41" i="13" s="1"/>
  <c r="H42" i="13"/>
  <c r="H43" i="13"/>
  <c r="H44" i="13"/>
  <c r="H45" i="13"/>
  <c r="H46" i="13"/>
  <c r="H47" i="13"/>
  <c r="H48" i="13"/>
  <c r="H50" i="13"/>
  <c r="B51" i="13"/>
  <c r="H51" i="13"/>
  <c r="B52" i="13"/>
  <c r="B53" i="13" s="1"/>
  <c r="B54" i="13" s="1"/>
  <c r="B55" i="13" s="1"/>
  <c r="B56" i="13" s="1"/>
  <c r="H52" i="13"/>
  <c r="H53" i="13"/>
  <c r="H54" i="13"/>
  <c r="H55" i="13"/>
  <c r="H56" i="13"/>
  <c r="H58" i="13"/>
  <c r="B59" i="13"/>
  <c r="H59" i="13"/>
  <c r="B60" i="13"/>
  <c r="H60" i="13"/>
  <c r="B61" i="13"/>
  <c r="B62" i="13" s="1"/>
  <c r="B63" i="13" s="1"/>
  <c r="B64" i="13" s="1"/>
  <c r="B65" i="13" s="1"/>
  <c r="B66" i="13" s="1"/>
  <c r="H61" i="13"/>
  <c r="H62" i="13"/>
  <c r="H63" i="13"/>
  <c r="H64" i="13"/>
  <c r="H65" i="13"/>
  <c r="H66" i="13"/>
  <c r="H16" i="19"/>
  <c r="H70" i="19"/>
  <c r="H69" i="19"/>
  <c r="H68" i="19"/>
  <c r="H67" i="19"/>
  <c r="H66" i="19"/>
  <c r="H65" i="19"/>
  <c r="H64" i="19"/>
  <c r="H63" i="19"/>
  <c r="H62" i="19"/>
  <c r="H60" i="19"/>
  <c r="H59" i="19"/>
  <c r="H58" i="19"/>
  <c r="H57" i="19"/>
  <c r="H56" i="19"/>
  <c r="H55" i="19"/>
  <c r="H54" i="19"/>
  <c r="B54" i="19"/>
  <c r="B55" i="19" s="1"/>
  <c r="B56" i="19" s="1"/>
  <c r="B57" i="19" s="1"/>
  <c r="B58" i="19" s="1"/>
  <c r="B59" i="19" s="1"/>
  <c r="B60" i="19" s="1"/>
  <c r="B62" i="19" s="1"/>
  <c r="B63" i="19" s="1"/>
  <c r="B64" i="19" s="1"/>
  <c r="B65" i="19" s="1"/>
  <c r="B66" i="19" s="1"/>
  <c r="B67" i="19" s="1"/>
  <c r="B68" i="19" s="1"/>
  <c r="B69" i="19" s="1"/>
  <c r="B70" i="19" s="1"/>
  <c r="H53" i="19"/>
  <c r="H51" i="19"/>
  <c r="H50" i="19"/>
  <c r="H49" i="19"/>
  <c r="H48" i="19"/>
  <c r="H47" i="19"/>
  <c r="H46" i="19"/>
  <c r="H45" i="19"/>
  <c r="H44" i="19"/>
  <c r="F44" i="19"/>
  <c r="H43" i="19"/>
  <c r="B43" i="19"/>
  <c r="B44" i="19" s="1"/>
  <c r="B45" i="19" s="1"/>
  <c r="B46" i="19" s="1"/>
  <c r="B47" i="19" s="1"/>
  <c r="B48" i="19" s="1"/>
  <c r="B49" i="19" s="1"/>
  <c r="B50" i="19" s="1"/>
  <c r="B51" i="19" s="1"/>
  <c r="H42" i="19"/>
  <c r="H40" i="19"/>
  <c r="H39" i="19"/>
  <c r="H38" i="19"/>
  <c r="H37" i="19"/>
  <c r="B37" i="19"/>
  <c r="B38" i="19" s="1"/>
  <c r="B39" i="19" s="1"/>
  <c r="B40" i="19" s="1"/>
  <c r="H36" i="19"/>
  <c r="B36" i="19"/>
  <c r="H35" i="19"/>
  <c r="B35" i="19"/>
  <c r="H34" i="19"/>
  <c r="H33" i="19" s="1"/>
  <c r="H32" i="19"/>
  <c r="H31" i="19"/>
  <c r="H30" i="19"/>
  <c r="H29" i="19"/>
  <c r="H28" i="19"/>
  <c r="B28" i="19"/>
  <c r="B29" i="19" s="1"/>
  <c r="B30" i="19" s="1"/>
  <c r="B31" i="19" s="1"/>
  <c r="B32" i="19" s="1"/>
  <c r="H27" i="19"/>
  <c r="H26" i="19" s="1"/>
  <c r="H25" i="19"/>
  <c r="H24" i="19"/>
  <c r="H23" i="19"/>
  <c r="B23" i="19"/>
  <c r="B24" i="19" s="1"/>
  <c r="B25" i="19" s="1"/>
  <c r="H22" i="19"/>
  <c r="H20" i="19"/>
  <c r="H19" i="19"/>
  <c r="H18" i="19"/>
  <c r="H17" i="19"/>
  <c r="B17" i="19"/>
  <c r="B18" i="19" s="1"/>
  <c r="B19" i="19" s="1"/>
  <c r="B20" i="19" s="1"/>
  <c r="H71" i="12"/>
  <c r="H70" i="12"/>
  <c r="H69" i="12"/>
  <c r="H68" i="12"/>
  <c r="H67" i="12"/>
  <c r="H66" i="12"/>
  <c r="H65" i="12"/>
  <c r="H64" i="12"/>
  <c r="B64" i="12"/>
  <c r="B65" i="12" s="1"/>
  <c r="B66" i="12" s="1"/>
  <c r="B67" i="12" s="1"/>
  <c r="B68" i="12" s="1"/>
  <c r="B69" i="12" s="1"/>
  <c r="B70" i="12" s="1"/>
  <c r="B71" i="12" s="1"/>
  <c r="H63" i="12"/>
  <c r="H61" i="12"/>
  <c r="H60" i="12"/>
  <c r="H59" i="12"/>
  <c r="H58" i="12"/>
  <c r="H57" i="12"/>
  <c r="H56" i="12"/>
  <c r="H55" i="12"/>
  <c r="B55" i="12"/>
  <c r="B56" i="12" s="1"/>
  <c r="B57" i="12" s="1"/>
  <c r="B58" i="12" s="1"/>
  <c r="B59" i="12" s="1"/>
  <c r="B60" i="12" s="1"/>
  <c r="B61" i="12" s="1"/>
  <c r="H54" i="12"/>
  <c r="H52" i="12"/>
  <c r="H51" i="12"/>
  <c r="H50" i="12"/>
  <c r="H49" i="12"/>
  <c r="H48" i="12"/>
  <c r="H47" i="12"/>
  <c r="H46" i="12"/>
  <c r="H45" i="12"/>
  <c r="F45" i="12"/>
  <c r="H44" i="12"/>
  <c r="B44" i="12"/>
  <c r="B45" i="12" s="1"/>
  <c r="B46" i="12" s="1"/>
  <c r="B47" i="12" s="1"/>
  <c r="B48" i="12" s="1"/>
  <c r="B49" i="12" s="1"/>
  <c r="B50" i="12" s="1"/>
  <c r="B51" i="12" s="1"/>
  <c r="B52" i="12" s="1"/>
  <c r="H43" i="12"/>
  <c r="H41" i="12"/>
  <c r="H40" i="12"/>
  <c r="H39" i="12"/>
  <c r="H38" i="12"/>
  <c r="H37" i="12"/>
  <c r="B37" i="12"/>
  <c r="B38" i="12" s="1"/>
  <c r="B39" i="12" s="1"/>
  <c r="B40" i="12" s="1"/>
  <c r="B41" i="12" s="1"/>
  <c r="H36" i="12"/>
  <c r="B36" i="12"/>
  <c r="H35" i="12"/>
  <c r="H33" i="12"/>
  <c r="H32" i="12"/>
  <c r="H31" i="12"/>
  <c r="H30" i="12"/>
  <c r="F30" i="12"/>
  <c r="H29" i="12"/>
  <c r="B29" i="12"/>
  <c r="B30" i="12" s="1"/>
  <c r="B31" i="12" s="1"/>
  <c r="B32" i="12" s="1"/>
  <c r="B33" i="12" s="1"/>
  <c r="H28" i="12"/>
  <c r="B28" i="12"/>
  <c r="H27" i="12"/>
  <c r="H25" i="12"/>
  <c r="H24" i="12"/>
  <c r="B24" i="12"/>
  <c r="B25" i="12" s="1"/>
  <c r="H23" i="12"/>
  <c r="B23" i="12"/>
  <c r="H22" i="12"/>
  <c r="H20" i="12"/>
  <c r="H19" i="12"/>
  <c r="B19" i="12"/>
  <c r="B20" i="12" s="1"/>
  <c r="H18" i="12"/>
  <c r="B18" i="12"/>
  <c r="H17" i="12"/>
  <c r="B17" i="12"/>
  <c r="H16" i="12"/>
  <c r="H15" i="12" s="1"/>
  <c r="B16" i="12"/>
  <c r="I80" i="18"/>
  <c r="I79" i="18"/>
  <c r="I78" i="18"/>
  <c r="I77" i="18"/>
  <c r="I76" i="18"/>
  <c r="I75" i="18"/>
  <c r="I74" i="18"/>
  <c r="I73" i="18"/>
  <c r="I72" i="18"/>
  <c r="I71" i="18"/>
  <c r="I69" i="18"/>
  <c r="I68" i="18"/>
  <c r="I67" i="18"/>
  <c r="I66" i="18"/>
  <c r="I64" i="18"/>
  <c r="I63" i="18"/>
  <c r="I61" i="18"/>
  <c r="I60" i="18"/>
  <c r="I59" i="18"/>
  <c r="I58" i="18"/>
  <c r="I57" i="18"/>
  <c r="I56" i="18"/>
  <c r="I54" i="18"/>
  <c r="I53" i="18"/>
  <c r="I52" i="18"/>
  <c r="I51" i="18"/>
  <c r="I50" i="18"/>
  <c r="I49" i="18"/>
  <c r="I48" i="18"/>
  <c r="I47" i="18"/>
  <c r="I46" i="18"/>
  <c r="I43" i="18"/>
  <c r="I42" i="18"/>
  <c r="I40" i="18"/>
  <c r="I38" i="18"/>
  <c r="I37" i="18"/>
  <c r="I36" i="18"/>
  <c r="I35" i="18"/>
  <c r="G35" i="18"/>
  <c r="G36" i="18" s="1"/>
  <c r="I34" i="18"/>
  <c r="I33" i="18"/>
  <c r="I32" i="18"/>
  <c r="I31" i="18"/>
  <c r="I30" i="18"/>
  <c r="I29" i="18"/>
  <c r="G28" i="18"/>
  <c r="I28" i="18" s="1"/>
  <c r="I27" i="18"/>
  <c r="G27" i="18"/>
  <c r="I26" i="18"/>
  <c r="G26" i="18"/>
  <c r="I25" i="18"/>
  <c r="I24" i="18"/>
  <c r="G24" i="18"/>
  <c r="I23" i="18"/>
  <c r="G23" i="18"/>
  <c r="I22" i="18"/>
  <c r="G22" i="18"/>
  <c r="I21" i="18"/>
  <c r="G21" i="18"/>
  <c r="I20" i="18"/>
  <c r="I18" i="18"/>
  <c r="I17" i="18"/>
  <c r="I16" i="18"/>
  <c r="I15" i="18"/>
  <c r="I14" i="18"/>
  <c r="I51" i="8"/>
  <c r="H51" i="8"/>
  <c r="H50" i="8"/>
  <c r="I50" i="8" s="1"/>
  <c r="I49" i="8"/>
  <c r="H49" i="8"/>
  <c r="I48" i="8"/>
  <c r="H48" i="8"/>
  <c r="I47" i="8"/>
  <c r="H47" i="8"/>
  <c r="H46" i="8"/>
  <c r="I46" i="8" s="1"/>
  <c r="I45" i="8"/>
  <c r="H45" i="8"/>
  <c r="I44" i="8"/>
  <c r="H44" i="8"/>
  <c r="I43" i="8"/>
  <c r="H43" i="8"/>
  <c r="H42" i="8"/>
  <c r="I42" i="8" s="1"/>
  <c r="I41" i="8" s="1"/>
  <c r="H40" i="8"/>
  <c r="I40" i="8" s="1"/>
  <c r="H39" i="8"/>
  <c r="I39" i="8" s="1"/>
  <c r="I38" i="8"/>
  <c r="H38" i="8"/>
  <c r="H37" i="8"/>
  <c r="I37" i="8" s="1"/>
  <c r="H36" i="8"/>
  <c r="I36" i="8" s="1"/>
  <c r="H35" i="8"/>
  <c r="I35" i="8" s="1"/>
  <c r="I34" i="8"/>
  <c r="H34" i="8"/>
  <c r="H33" i="8"/>
  <c r="I33" i="8" s="1"/>
  <c r="H30" i="8"/>
  <c r="I30" i="8" s="1"/>
  <c r="I29" i="8"/>
  <c r="H29" i="8"/>
  <c r="H28" i="8"/>
  <c r="H27" i="8"/>
  <c r="I27" i="8" s="1"/>
  <c r="G27" i="8"/>
  <c r="G28" i="8" s="1"/>
  <c r="I26" i="8"/>
  <c r="H26" i="8"/>
  <c r="G26" i="8"/>
  <c r="H25" i="8"/>
  <c r="I25" i="8" s="1"/>
  <c r="G25" i="8"/>
  <c r="H24" i="8"/>
  <c r="I24" i="8" s="1"/>
  <c r="G24" i="8"/>
  <c r="I23" i="8"/>
  <c r="H23" i="8"/>
  <c r="H22" i="8"/>
  <c r="H21" i="8"/>
  <c r="I21" i="8" s="1"/>
  <c r="G21" i="8"/>
  <c r="H20" i="8"/>
  <c r="H19" i="8"/>
  <c r="I19" i="8" s="1"/>
  <c r="G19" i="8"/>
  <c r="G20" i="8" s="1"/>
  <c r="I20" i="8" s="1"/>
  <c r="I18" i="8"/>
  <c r="I16" i="8"/>
  <c r="H16" i="8"/>
  <c r="H15" i="8"/>
  <c r="I15" i="8" s="1"/>
  <c r="H14" i="8"/>
  <c r="I14" i="8" s="1"/>
  <c r="I12" i="8" s="1"/>
  <c r="I55" i="17"/>
  <c r="I54" i="17"/>
  <c r="I53" i="17"/>
  <c r="I52" i="17"/>
  <c r="I51" i="17"/>
  <c r="I50" i="17"/>
  <c r="I49" i="17"/>
  <c r="I48" i="17"/>
  <c r="I47" i="17"/>
  <c r="I46" i="17"/>
  <c r="I44" i="17"/>
  <c r="I43" i="17"/>
  <c r="I42" i="17"/>
  <c r="I41" i="17"/>
  <c r="I40" i="17"/>
  <c r="I39" i="17"/>
  <c r="I38" i="17"/>
  <c r="I37" i="17"/>
  <c r="I36" i="17"/>
  <c r="I33" i="17"/>
  <c r="I32" i="17"/>
  <c r="I31" i="17"/>
  <c r="I30" i="17"/>
  <c r="I29" i="17"/>
  <c r="I28" i="17"/>
  <c r="I27" i="17"/>
  <c r="G27" i="17"/>
  <c r="G26" i="17"/>
  <c r="I26" i="17" s="1"/>
  <c r="I25" i="17"/>
  <c r="G25" i="17"/>
  <c r="I24" i="17"/>
  <c r="G23" i="17"/>
  <c r="I23" i="17" s="1"/>
  <c r="I22" i="17"/>
  <c r="G22" i="17"/>
  <c r="I21" i="17"/>
  <c r="G21" i="17"/>
  <c r="I20" i="17"/>
  <c r="G20" i="17"/>
  <c r="I19" i="17"/>
  <c r="I17" i="17"/>
  <c r="I16" i="17"/>
  <c r="I15" i="17"/>
  <c r="I14" i="17"/>
  <c r="I12" i="17" s="1"/>
  <c r="I56" i="7"/>
  <c r="I55" i="7"/>
  <c r="I54" i="7"/>
  <c r="I53" i="7"/>
  <c r="I52" i="7"/>
  <c r="I51" i="7"/>
  <c r="I50" i="7"/>
  <c r="I49" i="7"/>
  <c r="I48" i="7"/>
  <c r="I47" i="7"/>
  <c r="I45" i="7"/>
  <c r="I44" i="7"/>
  <c r="I43" i="7"/>
  <c r="I42" i="7"/>
  <c r="I41" i="7"/>
  <c r="I40" i="7"/>
  <c r="I39" i="7"/>
  <c r="I38" i="7"/>
  <c r="I37" i="7"/>
  <c r="I34" i="7"/>
  <c r="I33" i="7"/>
  <c r="I32" i="7"/>
  <c r="I31" i="7"/>
  <c r="I30" i="7"/>
  <c r="I29" i="7"/>
  <c r="I28" i="7"/>
  <c r="I27" i="7"/>
  <c r="I26" i="7"/>
  <c r="G26" i="7"/>
  <c r="I25" i="7"/>
  <c r="G25" i="7"/>
  <c r="I24" i="7"/>
  <c r="G24" i="7"/>
  <c r="I23" i="7"/>
  <c r="I22" i="7"/>
  <c r="G22" i="7"/>
  <c r="I21" i="7"/>
  <c r="G21" i="7"/>
  <c r="I20" i="7"/>
  <c r="I19" i="7"/>
  <c r="G19" i="7"/>
  <c r="G20" i="7" s="1"/>
  <c r="I18" i="7"/>
  <c r="I16" i="7"/>
  <c r="I15" i="7"/>
  <c r="I12" i="7" s="1"/>
  <c r="I14" i="7"/>
  <c r="I87" i="11"/>
  <c r="I86" i="10"/>
  <c r="I68" i="9"/>
  <c r="S37" i="1"/>
  <c r="U36" i="1"/>
  <c r="T37" i="1"/>
  <c r="H27" i="20" l="1"/>
  <c r="H21" i="20"/>
  <c r="H95" i="20"/>
  <c r="H49" i="20"/>
  <c r="H56" i="20"/>
  <c r="H37" i="20"/>
  <c r="H103" i="20"/>
  <c r="H15" i="20"/>
  <c r="H75" i="20"/>
  <c r="B96" i="20"/>
  <c r="B97" i="20" s="1"/>
  <c r="B98" i="20" s="1"/>
  <c r="B99" i="20" s="1"/>
  <c r="B100" i="20" s="1"/>
  <c r="B101" i="20" s="1"/>
  <c r="B102" i="20" s="1"/>
  <c r="B104" i="20"/>
  <c r="B105" i="20" s="1"/>
  <c r="B106" i="20" s="1"/>
  <c r="B107" i="20" s="1"/>
  <c r="B108" i="20" s="1"/>
  <c r="B109" i="20" s="1"/>
  <c r="B110" i="20" s="1"/>
  <c r="B111" i="20" s="1"/>
  <c r="B112" i="20" s="1"/>
  <c r="H32" i="20"/>
  <c r="H44" i="20"/>
  <c r="H64" i="20"/>
  <c r="H86" i="20"/>
  <c r="H26" i="13"/>
  <c r="H38" i="13"/>
  <c r="H49" i="13"/>
  <c r="H57" i="13"/>
  <c r="H31" i="13"/>
  <c r="H15" i="13"/>
  <c r="H68" i="13" s="1"/>
  <c r="H21" i="13"/>
  <c r="H41" i="19"/>
  <c r="H21" i="19"/>
  <c r="H15" i="19"/>
  <c r="H52" i="19"/>
  <c r="H61" i="19"/>
  <c r="H72" i="19"/>
  <c r="H62" i="12"/>
  <c r="H26" i="12"/>
  <c r="H73" i="12" s="1"/>
  <c r="H21" i="12"/>
  <c r="H42" i="12"/>
  <c r="H53" i="12"/>
  <c r="H34" i="12"/>
  <c r="I12" i="18"/>
  <c r="I19" i="18"/>
  <c r="I44" i="18"/>
  <c r="I70" i="18"/>
  <c r="I28" i="8"/>
  <c r="I31" i="8"/>
  <c r="G22" i="8"/>
  <c r="I22" i="8" s="1"/>
  <c r="I17" i="8" s="1"/>
  <c r="I53" i="8" s="1"/>
  <c r="I18" i="17"/>
  <c r="I57" i="17" s="1"/>
  <c r="I45" i="17"/>
  <c r="I34" i="17"/>
  <c r="I35" i="7"/>
  <c r="I46" i="7"/>
  <c r="I17" i="7"/>
  <c r="M36" i="1"/>
  <c r="O37" i="1"/>
  <c r="O36" i="1"/>
  <c r="U37" i="1"/>
  <c r="P36" i="1"/>
  <c r="Q36" i="1"/>
  <c r="R36" i="1"/>
  <c r="P37" i="1"/>
  <c r="S36" i="1"/>
  <c r="Q37" i="1"/>
  <c r="T36" i="1"/>
  <c r="R37" i="1"/>
  <c r="I82" i="18" l="1"/>
  <c r="I58" i="7"/>
  <c r="M37" i="1"/>
  <c r="V36" i="1"/>
  <c r="I76" i="11"/>
  <c r="I79" i="11"/>
  <c r="I80" i="11"/>
  <c r="I82" i="11"/>
  <c r="I83" i="11"/>
  <c r="I74" i="11"/>
  <c r="I64" i="11"/>
  <c r="I65" i="11"/>
  <c r="I66" i="11"/>
  <c r="I67" i="11"/>
  <c r="I68" i="11"/>
  <c r="I75" i="11"/>
  <c r="I77" i="11"/>
  <c r="I78" i="11"/>
  <c r="I81" i="11"/>
  <c r="I85" i="11"/>
  <c r="I72" i="11"/>
  <c r="I69" i="11"/>
  <c r="I63" i="11"/>
  <c r="I61" i="11"/>
  <c r="G84" i="11"/>
  <c r="I63" i="10"/>
  <c r="I64" i="10"/>
  <c r="I65" i="10"/>
  <c r="I66" i="10"/>
  <c r="I67" i="10"/>
  <c r="I68" i="10"/>
  <c r="I71" i="10"/>
  <c r="I73" i="10"/>
  <c r="I74" i="10"/>
  <c r="I75" i="10"/>
  <c r="I76" i="10"/>
  <c r="I77" i="10"/>
  <c r="I78" i="10"/>
  <c r="I79" i="10"/>
  <c r="I80" i="10"/>
  <c r="I81" i="10"/>
  <c r="I82" i="10"/>
  <c r="I84" i="10"/>
  <c r="I62" i="10"/>
  <c r="I60" i="10"/>
  <c r="G83" i="10"/>
  <c r="I63" i="9"/>
  <c r="I55" i="9"/>
  <c r="I44" i="9"/>
  <c r="I56" i="9"/>
  <c r="I57" i="9"/>
  <c r="I58" i="9"/>
  <c r="I59" i="9"/>
  <c r="I60" i="9"/>
  <c r="I61" i="9"/>
  <c r="I62" i="9"/>
  <c r="I64" i="9"/>
  <c r="I66" i="9"/>
  <c r="I53" i="9"/>
  <c r="I45" i="9"/>
  <c r="I46" i="9"/>
  <c r="I47" i="9"/>
  <c r="I48" i="9"/>
  <c r="I49" i="9"/>
  <c r="I50" i="9"/>
  <c r="I42" i="9"/>
  <c r="G65" i="9"/>
  <c r="I65" i="9" s="1"/>
  <c r="V37" i="1" l="1"/>
  <c r="I83" i="10"/>
  <c r="I84" i="11"/>
  <c r="M129" i="1" l="1"/>
  <c r="M128" i="1"/>
  <c r="I81" i="6"/>
  <c r="I79" i="6"/>
  <c r="I78" i="6"/>
  <c r="I84" i="6"/>
  <c r="I85" i="6"/>
  <c r="I86" i="6"/>
  <c r="I87" i="6"/>
  <c r="I89" i="6"/>
  <c r="I90" i="6"/>
  <c r="I92" i="6"/>
  <c r="I93" i="6"/>
  <c r="I17" i="6"/>
  <c r="I18" i="6"/>
  <c r="I21" i="6"/>
  <c r="I22" i="6"/>
  <c r="I14" i="6"/>
  <c r="K78" i="6"/>
  <c r="L78" i="6"/>
  <c r="M78" i="6"/>
  <c r="K79" i="6"/>
  <c r="L79" i="6"/>
  <c r="M79" i="6"/>
  <c r="K80" i="6"/>
  <c r="L80" i="6"/>
  <c r="M80" i="6"/>
  <c r="K81" i="6"/>
  <c r="L81" i="6"/>
  <c r="M81" i="6"/>
  <c r="K82" i="6"/>
  <c r="L82" i="6"/>
  <c r="M82" i="6"/>
  <c r="K83" i="6"/>
  <c r="L83" i="6"/>
  <c r="M83" i="6"/>
  <c r="K84" i="6"/>
  <c r="L84" i="6"/>
  <c r="M84" i="6"/>
  <c r="K85" i="6"/>
  <c r="L85" i="6"/>
  <c r="M85" i="6"/>
  <c r="K86" i="6"/>
  <c r="L86" i="6"/>
  <c r="M86" i="6"/>
  <c r="K87" i="6"/>
  <c r="L87" i="6"/>
  <c r="M87" i="6"/>
  <c r="M77" i="6"/>
  <c r="L77" i="6"/>
  <c r="K77" i="6"/>
  <c r="K66" i="6"/>
  <c r="L66" i="6"/>
  <c r="M66" i="6"/>
  <c r="K67" i="6"/>
  <c r="L67" i="6"/>
  <c r="M67" i="6"/>
  <c r="K68" i="6"/>
  <c r="L68" i="6"/>
  <c r="M68" i="6"/>
  <c r="K69" i="6"/>
  <c r="L69" i="6"/>
  <c r="M69" i="6"/>
  <c r="K71" i="6"/>
  <c r="L71" i="6"/>
  <c r="M71" i="6"/>
  <c r="K72" i="6"/>
  <c r="L72" i="6"/>
  <c r="M72" i="6"/>
  <c r="K73" i="6"/>
  <c r="L73" i="6"/>
  <c r="M73" i="6"/>
  <c r="K74" i="6"/>
  <c r="L74" i="6"/>
  <c r="M74" i="6"/>
  <c r="K58" i="6"/>
  <c r="L58" i="6"/>
  <c r="M58" i="6"/>
  <c r="M43" i="6"/>
  <c r="L43" i="6"/>
  <c r="K43" i="6"/>
  <c r="M42" i="6"/>
  <c r="L42" i="6"/>
  <c r="K42" i="6"/>
  <c r="M41" i="6"/>
  <c r="L41" i="6"/>
  <c r="K41" i="6"/>
  <c r="K37" i="6"/>
  <c r="L37" i="6"/>
  <c r="M37" i="6"/>
  <c r="K38" i="6"/>
  <c r="L38" i="6"/>
  <c r="M38" i="6"/>
  <c r="M25" i="6"/>
  <c r="L25" i="6"/>
  <c r="K25" i="6"/>
  <c r="K19" i="6"/>
  <c r="L19" i="6"/>
  <c r="M19" i="6"/>
  <c r="K20" i="6"/>
  <c r="L20" i="6"/>
  <c r="M20" i="6"/>
  <c r="K21" i="6"/>
  <c r="L21" i="6"/>
  <c r="M21" i="6"/>
  <c r="K22" i="6"/>
  <c r="L22" i="6"/>
  <c r="M22" i="6"/>
  <c r="K23" i="6"/>
  <c r="L23" i="6"/>
  <c r="M23" i="6"/>
  <c r="K15" i="6"/>
  <c r="L15" i="6"/>
  <c r="M15" i="6"/>
  <c r="K16" i="6"/>
  <c r="L16" i="6"/>
  <c r="M16" i="6"/>
  <c r="K17" i="6"/>
  <c r="L17" i="6"/>
  <c r="M17" i="6"/>
  <c r="K18" i="6"/>
  <c r="L18" i="6"/>
  <c r="M18" i="6"/>
  <c r="M14" i="6"/>
  <c r="L14" i="6"/>
  <c r="K14" i="6"/>
  <c r="M124" i="1"/>
  <c r="M123" i="1"/>
  <c r="M122" i="1"/>
  <c r="M121" i="1"/>
  <c r="M116" i="1"/>
  <c r="M115" i="1"/>
  <c r="M32" i="1"/>
  <c r="M31" i="1"/>
  <c r="M27" i="1"/>
  <c r="M25" i="1"/>
  <c r="M14" i="1"/>
  <c r="N22" i="6"/>
  <c r="K31" i="6"/>
  <c r="L76" i="6" l="1"/>
  <c r="M76" i="6"/>
  <c r="K76" i="6"/>
  <c r="M13" i="6"/>
  <c r="L13" i="6"/>
  <c r="K13" i="6"/>
  <c r="M86" i="1"/>
  <c r="M53" i="6" l="1"/>
  <c r="L53" i="6"/>
  <c r="K53" i="6"/>
  <c r="M52" i="6"/>
  <c r="L52" i="6"/>
  <c r="K52" i="6"/>
  <c r="M49" i="6"/>
  <c r="L49" i="6"/>
  <c r="K49" i="6"/>
  <c r="M48" i="6"/>
  <c r="L48" i="6"/>
  <c r="K48" i="6"/>
  <c r="M47" i="6"/>
  <c r="L47" i="6"/>
  <c r="K47" i="6"/>
  <c r="K50" i="6" s="1"/>
  <c r="K46" i="6" s="1"/>
  <c r="M44" i="6"/>
  <c r="M45" i="6" s="1"/>
  <c r="M40" i="6" s="1"/>
  <c r="L44" i="6"/>
  <c r="L45" i="6" s="1"/>
  <c r="L40" i="6" s="1"/>
  <c r="K44" i="6"/>
  <c r="K45" i="6" s="1"/>
  <c r="K40" i="6" s="1"/>
  <c r="M36" i="6"/>
  <c r="M39" i="6" s="1"/>
  <c r="M35" i="6" s="1"/>
  <c r="L36" i="6"/>
  <c r="K36" i="6"/>
  <c r="K39" i="6" s="1"/>
  <c r="K35" i="6" s="1"/>
  <c r="M31" i="6"/>
  <c r="L31" i="6"/>
  <c r="M30" i="6"/>
  <c r="L30" i="6"/>
  <c r="K30" i="6"/>
  <c r="M26" i="6"/>
  <c r="L39" i="6" l="1"/>
  <c r="L35" i="6"/>
  <c r="M50" i="6"/>
  <c r="M46" i="6" s="1"/>
  <c r="K54" i="6"/>
  <c r="L54" i="6"/>
  <c r="L50" i="6"/>
  <c r="L46" i="6" s="1"/>
  <c r="M54" i="6"/>
  <c r="M15" i="1"/>
  <c r="L33" i="6"/>
  <c r="M33" i="6"/>
  <c r="K33" i="6"/>
  <c r="K26" i="6"/>
  <c r="M27" i="6"/>
  <c r="M29" i="6"/>
  <c r="L26" i="6" l="1"/>
  <c r="K27" i="6"/>
  <c r="K29" i="6"/>
  <c r="L27" i="6"/>
  <c r="L29" i="6"/>
  <c r="K62" i="6" l="1"/>
  <c r="K61" i="6"/>
  <c r="M62" i="6"/>
  <c r="M61" i="6"/>
  <c r="L62" i="6"/>
  <c r="L61" i="6"/>
  <c r="L63" i="6" s="1"/>
  <c r="L60" i="6" s="1"/>
  <c r="M63" i="6" l="1"/>
  <c r="M60" i="6" s="1"/>
  <c r="K63" i="6"/>
  <c r="K60" i="6" s="1"/>
  <c r="P129" i="1"/>
  <c r="P128" i="1"/>
  <c r="P126" i="1"/>
  <c r="P115" i="1"/>
  <c r="P116" i="1"/>
  <c r="P118" i="1"/>
  <c r="P121" i="1"/>
  <c r="P122" i="1"/>
  <c r="P123" i="1"/>
  <c r="P124" i="1"/>
  <c r="P114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99" i="1"/>
  <c r="P94" i="1"/>
  <c r="P95" i="1"/>
  <c r="P96" i="1"/>
  <c r="P93" i="1"/>
  <c r="P90" i="1"/>
  <c r="P89" i="1"/>
  <c r="P85" i="1"/>
  <c r="P86" i="1"/>
  <c r="P84" i="1"/>
  <c r="P81" i="1"/>
  <c r="P79" i="1"/>
  <c r="P80" i="1"/>
  <c r="P78" i="1"/>
  <c r="P73" i="1"/>
  <c r="P74" i="1"/>
  <c r="P75" i="1"/>
  <c r="P72" i="1"/>
  <c r="P66" i="1"/>
  <c r="P67" i="1"/>
  <c r="P68" i="1"/>
  <c r="P69" i="1"/>
  <c r="P65" i="1"/>
  <c r="P52" i="1"/>
  <c r="P53" i="1"/>
  <c r="P54" i="1"/>
  <c r="P55" i="1"/>
  <c r="P56" i="1"/>
  <c r="P57" i="1"/>
  <c r="P58" i="1"/>
  <c r="P59" i="1"/>
  <c r="P60" i="1"/>
  <c r="P61" i="1"/>
  <c r="P62" i="1"/>
  <c r="P51" i="1"/>
  <c r="P47" i="1"/>
  <c r="P48" i="1"/>
  <c r="P46" i="1"/>
  <c r="P38" i="1"/>
  <c r="P40" i="1"/>
  <c r="P41" i="1"/>
  <c r="P43" i="1"/>
  <c r="P35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20" i="1"/>
  <c r="P119" i="1"/>
  <c r="K57" i="6" l="1"/>
  <c r="L57" i="6"/>
  <c r="M57" i="6"/>
  <c r="K56" i="6"/>
  <c r="M56" i="6"/>
  <c r="L56" i="6"/>
  <c r="K55" i="6"/>
  <c r="L55" i="6"/>
  <c r="M55" i="6"/>
  <c r="V14" i="1"/>
  <c r="P14" i="1"/>
  <c r="U14" i="1"/>
  <c r="T14" i="1"/>
  <c r="S14" i="1"/>
  <c r="Q14" i="1"/>
  <c r="R14" i="1"/>
  <c r="P117" i="1"/>
  <c r="P39" i="1"/>
  <c r="P42" i="1"/>
  <c r="M93" i="6"/>
  <c r="L93" i="6"/>
  <c r="K93" i="6"/>
  <c r="M92" i="6"/>
  <c r="L92" i="6"/>
  <c r="K92" i="6"/>
  <c r="K90" i="6"/>
  <c r="M90" i="6"/>
  <c r="L90" i="6"/>
  <c r="K32" i="6"/>
  <c r="L32" i="6"/>
  <c r="M32" i="6"/>
  <c r="L89" i="6"/>
  <c r="M89" i="6"/>
  <c r="K89" i="6"/>
  <c r="K88" i="6" s="1"/>
  <c r="K28" i="6"/>
  <c r="L28" i="6"/>
  <c r="M28" i="6"/>
  <c r="K70" i="6"/>
  <c r="L70" i="6"/>
  <c r="M70" i="6"/>
  <c r="M65" i="6"/>
  <c r="L65" i="6"/>
  <c r="K65" i="6"/>
  <c r="R18" i="1"/>
  <c r="S18" i="1"/>
  <c r="T18" i="1"/>
  <c r="U18" i="1"/>
  <c r="Q18" i="1"/>
  <c r="O18" i="1"/>
  <c r="T81" i="1"/>
  <c r="S81" i="1"/>
  <c r="R81" i="1"/>
  <c r="Q81" i="1"/>
  <c r="U81" i="1"/>
  <c r="O81" i="1"/>
  <c r="U72" i="1"/>
  <c r="T72" i="1"/>
  <c r="S72" i="1"/>
  <c r="O72" i="1"/>
  <c r="R72" i="1"/>
  <c r="Q72" i="1"/>
  <c r="U55" i="1"/>
  <c r="O55" i="1"/>
  <c r="Q55" i="1"/>
  <c r="R55" i="1"/>
  <c r="S55" i="1"/>
  <c r="T55" i="1"/>
  <c r="Q95" i="1"/>
  <c r="R95" i="1"/>
  <c r="S95" i="1"/>
  <c r="T95" i="1"/>
  <c r="U95" i="1"/>
  <c r="O95" i="1"/>
  <c r="Q120" i="1"/>
  <c r="R120" i="1"/>
  <c r="O120" i="1"/>
  <c r="S120" i="1"/>
  <c r="T120" i="1"/>
  <c r="U120" i="1"/>
  <c r="T62" i="1"/>
  <c r="U62" i="1"/>
  <c r="O62" i="1"/>
  <c r="Q62" i="1"/>
  <c r="S62" i="1"/>
  <c r="R62" i="1"/>
  <c r="U94" i="1"/>
  <c r="T94" i="1"/>
  <c r="O94" i="1"/>
  <c r="S94" i="1"/>
  <c r="R94" i="1"/>
  <c r="Q94" i="1"/>
  <c r="Q40" i="1"/>
  <c r="R40" i="1"/>
  <c r="S40" i="1"/>
  <c r="T40" i="1"/>
  <c r="U40" i="1"/>
  <c r="O40" i="1"/>
  <c r="Q104" i="1"/>
  <c r="R104" i="1"/>
  <c r="O104" i="1"/>
  <c r="S104" i="1"/>
  <c r="T104" i="1"/>
  <c r="U104" i="1"/>
  <c r="Q31" i="1"/>
  <c r="R31" i="1"/>
  <c r="S31" i="1"/>
  <c r="T31" i="1"/>
  <c r="U31" i="1"/>
  <c r="O31" i="1"/>
  <c r="Q23" i="1"/>
  <c r="R23" i="1"/>
  <c r="S23" i="1"/>
  <c r="T23" i="1"/>
  <c r="U23" i="1"/>
  <c r="O23" i="1"/>
  <c r="Q16" i="1"/>
  <c r="R16" i="1"/>
  <c r="S16" i="1"/>
  <c r="T16" i="1"/>
  <c r="U16" i="1"/>
  <c r="O16" i="1"/>
  <c r="S38" i="1"/>
  <c r="T38" i="1"/>
  <c r="U38" i="1"/>
  <c r="O38" i="1"/>
  <c r="R38" i="1"/>
  <c r="Q38" i="1"/>
  <c r="R60" i="1"/>
  <c r="S60" i="1"/>
  <c r="T60" i="1"/>
  <c r="U60" i="1"/>
  <c r="O60" i="1"/>
  <c r="Q60" i="1"/>
  <c r="R52" i="1"/>
  <c r="S52" i="1"/>
  <c r="T52" i="1"/>
  <c r="U52" i="1"/>
  <c r="O52" i="1"/>
  <c r="Q52" i="1"/>
  <c r="S74" i="1"/>
  <c r="T74" i="1"/>
  <c r="O74" i="1"/>
  <c r="U74" i="1"/>
  <c r="Q74" i="1"/>
  <c r="R74" i="1"/>
  <c r="U85" i="1"/>
  <c r="O85" i="1"/>
  <c r="Q85" i="1"/>
  <c r="R85" i="1"/>
  <c r="S85" i="1"/>
  <c r="T85" i="1"/>
  <c r="U111" i="1"/>
  <c r="O111" i="1"/>
  <c r="Q111" i="1"/>
  <c r="R111" i="1"/>
  <c r="S111" i="1"/>
  <c r="T111" i="1"/>
  <c r="U103" i="1"/>
  <c r="O103" i="1"/>
  <c r="Q103" i="1"/>
  <c r="R103" i="1"/>
  <c r="S103" i="1"/>
  <c r="T103" i="1"/>
  <c r="O51" i="1"/>
  <c r="U51" i="1"/>
  <c r="T51" i="1"/>
  <c r="S51" i="1"/>
  <c r="R51" i="1"/>
  <c r="Q51" i="1"/>
  <c r="S106" i="1"/>
  <c r="T106" i="1"/>
  <c r="U106" i="1"/>
  <c r="Q106" i="1"/>
  <c r="R106" i="1"/>
  <c r="O106" i="1"/>
  <c r="Q17" i="1"/>
  <c r="R17" i="1"/>
  <c r="S17" i="1"/>
  <c r="T17" i="1"/>
  <c r="O17" i="1"/>
  <c r="U17" i="1"/>
  <c r="U75" i="1"/>
  <c r="O75" i="1"/>
  <c r="Q75" i="1"/>
  <c r="R75" i="1"/>
  <c r="S75" i="1"/>
  <c r="T75" i="1"/>
  <c r="Q30" i="1"/>
  <c r="R30" i="1"/>
  <c r="O30" i="1"/>
  <c r="S30" i="1"/>
  <c r="U30" i="1"/>
  <c r="T30" i="1"/>
  <c r="Q22" i="1"/>
  <c r="R22" i="1"/>
  <c r="O22" i="1"/>
  <c r="T22" i="1"/>
  <c r="U22" i="1"/>
  <c r="S22" i="1"/>
  <c r="Q15" i="1"/>
  <c r="R15" i="1"/>
  <c r="O15" i="1"/>
  <c r="S15" i="1"/>
  <c r="T15" i="1"/>
  <c r="U15" i="1"/>
  <c r="Q59" i="1"/>
  <c r="R59" i="1"/>
  <c r="S59" i="1"/>
  <c r="T59" i="1"/>
  <c r="U59" i="1"/>
  <c r="O59" i="1"/>
  <c r="T65" i="1"/>
  <c r="O65" i="1"/>
  <c r="S65" i="1"/>
  <c r="R65" i="1"/>
  <c r="Q65" i="1"/>
  <c r="U65" i="1"/>
  <c r="Q73" i="1"/>
  <c r="O73" i="1"/>
  <c r="R73" i="1"/>
  <c r="S73" i="1"/>
  <c r="T73" i="1"/>
  <c r="U73" i="1"/>
  <c r="R89" i="1"/>
  <c r="Q89" i="1"/>
  <c r="O89" i="1"/>
  <c r="U89" i="1"/>
  <c r="T89" i="1"/>
  <c r="S89" i="1"/>
  <c r="S110" i="1"/>
  <c r="T110" i="1"/>
  <c r="O110" i="1"/>
  <c r="U110" i="1"/>
  <c r="Q110" i="1"/>
  <c r="R110" i="1"/>
  <c r="S102" i="1"/>
  <c r="T102" i="1"/>
  <c r="O102" i="1"/>
  <c r="U102" i="1"/>
  <c r="Q102" i="1"/>
  <c r="R102" i="1"/>
  <c r="S118" i="1"/>
  <c r="T118" i="1"/>
  <c r="O118" i="1"/>
  <c r="U118" i="1"/>
  <c r="Q118" i="1"/>
  <c r="R118" i="1"/>
  <c r="U119" i="1"/>
  <c r="O119" i="1"/>
  <c r="Q119" i="1"/>
  <c r="R119" i="1"/>
  <c r="S119" i="1"/>
  <c r="T119" i="1"/>
  <c r="Q66" i="1"/>
  <c r="R66" i="1"/>
  <c r="S66" i="1"/>
  <c r="T66" i="1"/>
  <c r="U66" i="1"/>
  <c r="O66" i="1"/>
  <c r="Q25" i="1"/>
  <c r="R25" i="1"/>
  <c r="S25" i="1"/>
  <c r="T25" i="1"/>
  <c r="U25" i="1"/>
  <c r="O25" i="1"/>
  <c r="U84" i="1"/>
  <c r="T84" i="1"/>
  <c r="S84" i="1"/>
  <c r="O84" i="1"/>
  <c r="R84" i="1"/>
  <c r="Q84" i="1"/>
  <c r="S61" i="1"/>
  <c r="T61" i="1"/>
  <c r="U61" i="1"/>
  <c r="O61" i="1"/>
  <c r="Q61" i="1"/>
  <c r="R61" i="1"/>
  <c r="U39" i="1"/>
  <c r="S29" i="1"/>
  <c r="T29" i="1"/>
  <c r="U29" i="1"/>
  <c r="Q29" i="1"/>
  <c r="R29" i="1"/>
  <c r="O29" i="1"/>
  <c r="S21" i="1"/>
  <c r="T21" i="1"/>
  <c r="U21" i="1"/>
  <c r="O21" i="1"/>
  <c r="Q21" i="1"/>
  <c r="R21" i="1"/>
  <c r="S35" i="1"/>
  <c r="R35" i="1"/>
  <c r="Q35" i="1"/>
  <c r="O35" i="1"/>
  <c r="U35" i="1"/>
  <c r="T35" i="1"/>
  <c r="T46" i="1"/>
  <c r="S46" i="1"/>
  <c r="R46" i="1"/>
  <c r="Q46" i="1"/>
  <c r="O46" i="1"/>
  <c r="U46" i="1"/>
  <c r="Q58" i="1"/>
  <c r="R58" i="1"/>
  <c r="S58" i="1"/>
  <c r="T58" i="1"/>
  <c r="U58" i="1"/>
  <c r="O58" i="1"/>
  <c r="Q69" i="1"/>
  <c r="R69" i="1"/>
  <c r="S69" i="1"/>
  <c r="T69" i="1"/>
  <c r="U69" i="1"/>
  <c r="O69" i="1"/>
  <c r="U78" i="1"/>
  <c r="T78" i="1"/>
  <c r="S78" i="1"/>
  <c r="R78" i="1"/>
  <c r="Q78" i="1"/>
  <c r="O78" i="1"/>
  <c r="Q90" i="1"/>
  <c r="O90" i="1"/>
  <c r="R90" i="1"/>
  <c r="S90" i="1"/>
  <c r="T90" i="1"/>
  <c r="U90" i="1"/>
  <c r="Q109" i="1"/>
  <c r="O109" i="1"/>
  <c r="R109" i="1"/>
  <c r="S109" i="1"/>
  <c r="T109" i="1"/>
  <c r="U109" i="1"/>
  <c r="Q101" i="1"/>
  <c r="O101" i="1"/>
  <c r="R101" i="1"/>
  <c r="S101" i="1"/>
  <c r="T101" i="1"/>
  <c r="U101" i="1"/>
  <c r="R43" i="1"/>
  <c r="S43" i="1"/>
  <c r="T43" i="1"/>
  <c r="U43" i="1"/>
  <c r="O43" i="1"/>
  <c r="Q43" i="1"/>
  <c r="T33" i="1"/>
  <c r="U33" i="1"/>
  <c r="Q33" i="1"/>
  <c r="R33" i="1"/>
  <c r="O33" i="1"/>
  <c r="S33" i="1"/>
  <c r="T54" i="1"/>
  <c r="U54" i="1"/>
  <c r="O54" i="1"/>
  <c r="Q54" i="1"/>
  <c r="R54" i="1"/>
  <c r="S54" i="1"/>
  <c r="S123" i="1"/>
  <c r="T123" i="1"/>
  <c r="U123" i="1"/>
  <c r="Q123" i="1"/>
  <c r="R123" i="1"/>
  <c r="O123" i="1"/>
  <c r="T24" i="1"/>
  <c r="U24" i="1"/>
  <c r="S24" i="1"/>
  <c r="Q24" i="1"/>
  <c r="O24" i="1"/>
  <c r="R24" i="1"/>
  <c r="S53" i="1"/>
  <c r="T53" i="1"/>
  <c r="U53" i="1"/>
  <c r="O53" i="1"/>
  <c r="Q53" i="1"/>
  <c r="R53" i="1"/>
  <c r="U99" i="1"/>
  <c r="T99" i="1"/>
  <c r="S99" i="1"/>
  <c r="O99" i="1"/>
  <c r="R99" i="1"/>
  <c r="Q99" i="1"/>
  <c r="P112" i="1"/>
  <c r="P98" i="1" s="1"/>
  <c r="Q122" i="1"/>
  <c r="R122" i="1"/>
  <c r="S122" i="1"/>
  <c r="T122" i="1"/>
  <c r="U122" i="1"/>
  <c r="O122" i="1"/>
  <c r="Q42" i="1"/>
  <c r="Q28" i="1"/>
  <c r="R28" i="1"/>
  <c r="S28" i="1"/>
  <c r="T28" i="1"/>
  <c r="U28" i="1"/>
  <c r="O28" i="1"/>
  <c r="Q20" i="1"/>
  <c r="R20" i="1"/>
  <c r="S20" i="1"/>
  <c r="T20" i="1"/>
  <c r="U20" i="1"/>
  <c r="O20" i="1"/>
  <c r="O48" i="1"/>
  <c r="Q48" i="1"/>
  <c r="R48" i="1"/>
  <c r="S48" i="1"/>
  <c r="T48" i="1"/>
  <c r="U48" i="1"/>
  <c r="O57" i="1"/>
  <c r="Q57" i="1"/>
  <c r="R57" i="1"/>
  <c r="S57" i="1"/>
  <c r="T57" i="1"/>
  <c r="U57" i="1"/>
  <c r="U68" i="1"/>
  <c r="Q68" i="1"/>
  <c r="R68" i="1"/>
  <c r="S68" i="1"/>
  <c r="O68" i="1"/>
  <c r="T68" i="1"/>
  <c r="R80" i="1"/>
  <c r="Q80" i="1"/>
  <c r="U80" i="1"/>
  <c r="T80" i="1"/>
  <c r="S80" i="1"/>
  <c r="O80" i="1"/>
  <c r="U93" i="1"/>
  <c r="T93" i="1"/>
  <c r="S93" i="1"/>
  <c r="R93" i="1"/>
  <c r="Q93" i="1"/>
  <c r="O93" i="1"/>
  <c r="Q108" i="1"/>
  <c r="R108" i="1"/>
  <c r="S108" i="1"/>
  <c r="T108" i="1"/>
  <c r="U108" i="1"/>
  <c r="O108" i="1"/>
  <c r="Q100" i="1"/>
  <c r="R100" i="1"/>
  <c r="S100" i="1"/>
  <c r="T100" i="1"/>
  <c r="U100" i="1"/>
  <c r="O100" i="1"/>
  <c r="R26" i="1"/>
  <c r="S26" i="1"/>
  <c r="T26" i="1"/>
  <c r="U26" i="1"/>
  <c r="O26" i="1"/>
  <c r="Q26" i="1"/>
  <c r="T41" i="1"/>
  <c r="U41" i="1"/>
  <c r="Q41" i="1"/>
  <c r="R41" i="1"/>
  <c r="S41" i="1"/>
  <c r="O41" i="1"/>
  <c r="Q105" i="1"/>
  <c r="R105" i="1"/>
  <c r="S105" i="1"/>
  <c r="T105" i="1"/>
  <c r="U105" i="1"/>
  <c r="O105" i="1"/>
  <c r="U27" i="1"/>
  <c r="Q27" i="1"/>
  <c r="R27" i="1"/>
  <c r="S27" i="1"/>
  <c r="T27" i="1"/>
  <c r="O27" i="1"/>
  <c r="U19" i="1"/>
  <c r="Q19" i="1"/>
  <c r="R19" i="1"/>
  <c r="O19" i="1"/>
  <c r="S19" i="1"/>
  <c r="T19" i="1"/>
  <c r="O47" i="1"/>
  <c r="Q47" i="1"/>
  <c r="R47" i="1"/>
  <c r="S47" i="1"/>
  <c r="T47" i="1"/>
  <c r="U47" i="1"/>
  <c r="O56" i="1"/>
  <c r="Q56" i="1"/>
  <c r="R56" i="1"/>
  <c r="S56" i="1"/>
  <c r="T56" i="1"/>
  <c r="U56" i="1"/>
  <c r="S67" i="1"/>
  <c r="T67" i="1"/>
  <c r="U67" i="1"/>
  <c r="Q67" i="1"/>
  <c r="O67" i="1"/>
  <c r="R67" i="1"/>
  <c r="U79" i="1"/>
  <c r="T79" i="1"/>
  <c r="O79" i="1"/>
  <c r="S79" i="1"/>
  <c r="R79" i="1"/>
  <c r="Q79" i="1"/>
  <c r="S96" i="1"/>
  <c r="T96" i="1"/>
  <c r="U96" i="1"/>
  <c r="Q96" i="1"/>
  <c r="O96" i="1"/>
  <c r="R96" i="1"/>
  <c r="U107" i="1"/>
  <c r="Q107" i="1"/>
  <c r="R107" i="1"/>
  <c r="S107" i="1"/>
  <c r="O107" i="1"/>
  <c r="T107" i="1"/>
  <c r="U114" i="1"/>
  <c r="T114" i="1"/>
  <c r="S114" i="1"/>
  <c r="R114" i="1"/>
  <c r="O114" i="1"/>
  <c r="Q114" i="1"/>
  <c r="U126" i="1"/>
  <c r="U125" i="1" s="1"/>
  <c r="T126" i="1"/>
  <c r="T125" i="1" s="1"/>
  <c r="S126" i="1"/>
  <c r="S125" i="1" s="1"/>
  <c r="R126" i="1"/>
  <c r="R125" i="1" s="1"/>
  <c r="Q126" i="1"/>
  <c r="Q125" i="1" s="1"/>
  <c r="P125" i="1"/>
  <c r="O126" i="1"/>
  <c r="Q129" i="1"/>
  <c r="R129" i="1"/>
  <c r="O129" i="1"/>
  <c r="S129" i="1"/>
  <c r="T129" i="1"/>
  <c r="U129" i="1"/>
  <c r="S128" i="1"/>
  <c r="R128" i="1"/>
  <c r="Q128" i="1"/>
  <c r="P127" i="1"/>
  <c r="T128" i="1"/>
  <c r="U128" i="1"/>
  <c r="O128" i="1"/>
  <c r="S124" i="1"/>
  <c r="T124" i="1"/>
  <c r="U124" i="1"/>
  <c r="R124" i="1"/>
  <c r="Q124" i="1"/>
  <c r="O124" i="1"/>
  <c r="Q121" i="1"/>
  <c r="R121" i="1"/>
  <c r="S121" i="1"/>
  <c r="O121" i="1"/>
  <c r="T121" i="1"/>
  <c r="U121" i="1"/>
  <c r="Q116" i="1"/>
  <c r="R116" i="1"/>
  <c r="S116" i="1"/>
  <c r="O116" i="1"/>
  <c r="T116" i="1"/>
  <c r="U116" i="1"/>
  <c r="R115" i="1"/>
  <c r="S115" i="1"/>
  <c r="T115" i="1"/>
  <c r="U115" i="1"/>
  <c r="Q115" i="1"/>
  <c r="O115" i="1"/>
  <c r="R86" i="1"/>
  <c r="S86" i="1"/>
  <c r="O86" i="1"/>
  <c r="T86" i="1"/>
  <c r="U86" i="1"/>
  <c r="Q86" i="1"/>
  <c r="U32" i="1"/>
  <c r="O32" i="1"/>
  <c r="T32" i="1"/>
  <c r="Q32" i="1"/>
  <c r="R32" i="1"/>
  <c r="S32" i="1"/>
  <c r="O14" i="1"/>
  <c r="K91" i="6" l="1"/>
  <c r="L91" i="6"/>
  <c r="M91" i="6"/>
  <c r="M75" i="6"/>
  <c r="M64" i="6" s="1"/>
  <c r="M59" i="6"/>
  <c r="M51" i="6" s="1"/>
  <c r="L59" i="6"/>
  <c r="L51" i="6" s="1"/>
  <c r="K59" i="6"/>
  <c r="K51" i="6" s="1"/>
  <c r="S42" i="1"/>
  <c r="T39" i="1"/>
  <c r="O39" i="1"/>
  <c r="U97" i="1"/>
  <c r="U92" i="1" s="1"/>
  <c r="T117" i="1"/>
  <c r="T113" i="1" s="1"/>
  <c r="O42" i="1"/>
  <c r="Q39" i="1"/>
  <c r="U127" i="1"/>
  <c r="S117" i="1"/>
  <c r="S113" i="1" s="1"/>
  <c r="U42" i="1"/>
  <c r="U44" i="1" s="1"/>
  <c r="U34" i="1" s="1"/>
  <c r="T42" i="1"/>
  <c r="R42" i="1"/>
  <c r="S39" i="1"/>
  <c r="R39" i="1"/>
  <c r="Q70" i="1"/>
  <c r="Q64" i="1" s="1"/>
  <c r="R117" i="1"/>
  <c r="R113" i="1" s="1"/>
  <c r="Q76" i="1"/>
  <c r="Q71" i="1" s="1"/>
  <c r="O117" i="1"/>
  <c r="O113" i="1" s="1"/>
  <c r="O125" i="1"/>
  <c r="Q117" i="1"/>
  <c r="Q113" i="1" s="1"/>
  <c r="U112" i="1"/>
  <c r="U98" i="1" s="1"/>
  <c r="T91" i="1"/>
  <c r="T88" i="1" s="1"/>
  <c r="S97" i="1"/>
  <c r="S92" i="1" s="1"/>
  <c r="O82" i="1"/>
  <c r="S91" i="1"/>
  <c r="S88" i="1" s="1"/>
  <c r="U117" i="1"/>
  <c r="U113" i="1" s="1"/>
  <c r="L75" i="6"/>
  <c r="L64" i="6" s="1"/>
  <c r="K75" i="6"/>
  <c r="K64" i="6" s="1"/>
  <c r="L88" i="6"/>
  <c r="M88" i="6"/>
  <c r="M34" i="6"/>
  <c r="M24" i="6" s="1"/>
  <c r="L34" i="6"/>
  <c r="L24" i="6" s="1"/>
  <c r="K34" i="6"/>
  <c r="K24" i="6" s="1"/>
  <c r="O127" i="1"/>
  <c r="Q87" i="1"/>
  <c r="R87" i="1"/>
  <c r="Q82" i="1"/>
  <c r="Q77" i="1" s="1"/>
  <c r="S49" i="1"/>
  <c r="S45" i="1" s="1"/>
  <c r="O87" i="1"/>
  <c r="U91" i="1"/>
  <c r="U88" i="1" s="1"/>
  <c r="S70" i="1"/>
  <c r="S64" i="1" s="1"/>
  <c r="U63" i="1"/>
  <c r="U50" i="1" s="1"/>
  <c r="S13" i="1"/>
  <c r="R70" i="1"/>
  <c r="R64" i="1" s="1"/>
  <c r="T63" i="1"/>
  <c r="T50" i="1" s="1"/>
  <c r="U76" i="1"/>
  <c r="U71" i="1" s="1"/>
  <c r="P13" i="1"/>
  <c r="T13" i="1"/>
  <c r="Q112" i="1"/>
  <c r="Q98" i="1" s="1"/>
  <c r="R82" i="1"/>
  <c r="R77" i="1" s="1"/>
  <c r="T49" i="1"/>
  <c r="T45" i="1" s="1"/>
  <c r="S87" i="1"/>
  <c r="P91" i="1"/>
  <c r="P88" i="1" s="1"/>
  <c r="O70" i="1"/>
  <c r="O64" i="1" s="1"/>
  <c r="O63" i="1"/>
  <c r="P76" i="1"/>
  <c r="P71" i="1" s="1"/>
  <c r="Q44" i="1"/>
  <c r="Q34" i="1" s="1"/>
  <c r="T97" i="1"/>
  <c r="T92" i="1" s="1"/>
  <c r="P82" i="1"/>
  <c r="P77" i="1" s="1"/>
  <c r="U13" i="1"/>
  <c r="T70" i="1"/>
  <c r="T64" i="1" s="1"/>
  <c r="O13" i="1"/>
  <c r="P97" i="1"/>
  <c r="P92" i="1" s="1"/>
  <c r="O112" i="1"/>
  <c r="T82" i="1"/>
  <c r="T77" i="1" s="1"/>
  <c r="U49" i="1"/>
  <c r="U45" i="1" s="1"/>
  <c r="U87" i="1"/>
  <c r="Q91" i="1"/>
  <c r="Q88" i="1" s="1"/>
  <c r="P63" i="1"/>
  <c r="P50" i="1" s="1"/>
  <c r="R76" i="1"/>
  <c r="R71" i="1" s="1"/>
  <c r="Q49" i="1"/>
  <c r="Q45" i="1" s="1"/>
  <c r="S63" i="1"/>
  <c r="S50" i="1" s="1"/>
  <c r="T76" i="1"/>
  <c r="T71" i="1" s="1"/>
  <c r="R49" i="1"/>
  <c r="R45" i="1" s="1"/>
  <c r="R112" i="1"/>
  <c r="R98" i="1" s="1"/>
  <c r="S82" i="1"/>
  <c r="S77" i="1" s="1"/>
  <c r="O91" i="1"/>
  <c r="O88" i="1" s="1"/>
  <c r="S127" i="1"/>
  <c r="Q97" i="1"/>
  <c r="Q92" i="1" s="1"/>
  <c r="S112" i="1"/>
  <c r="S98" i="1" s="1"/>
  <c r="U82" i="1"/>
  <c r="U77" i="1" s="1"/>
  <c r="O49" i="1"/>
  <c r="R91" i="1"/>
  <c r="R88" i="1" s="1"/>
  <c r="U70" i="1"/>
  <c r="U64" i="1" s="1"/>
  <c r="Q63" i="1"/>
  <c r="Q50" i="1" s="1"/>
  <c r="O76" i="1"/>
  <c r="O97" i="1"/>
  <c r="T87" i="1"/>
  <c r="Q13" i="1"/>
  <c r="R97" i="1"/>
  <c r="R92" i="1" s="1"/>
  <c r="T112" i="1"/>
  <c r="T98" i="1" s="1"/>
  <c r="P49" i="1"/>
  <c r="P45" i="1" s="1"/>
  <c r="P44" i="1"/>
  <c r="P87" i="1"/>
  <c r="P70" i="1"/>
  <c r="P64" i="1" s="1"/>
  <c r="R63" i="1"/>
  <c r="R50" i="1" s="1"/>
  <c r="S76" i="1"/>
  <c r="S71" i="1" s="1"/>
  <c r="R127" i="1"/>
  <c r="Q127" i="1"/>
  <c r="T127" i="1"/>
  <c r="P113" i="1"/>
  <c r="R13" i="1"/>
  <c r="H65" i="16"/>
  <c r="H64" i="15"/>
  <c r="H60" i="14"/>
  <c r="H73" i="16"/>
  <c r="H72" i="16"/>
  <c r="H71" i="16"/>
  <c r="H70" i="16"/>
  <c r="H69" i="16"/>
  <c r="H68" i="16"/>
  <c r="H67" i="16"/>
  <c r="H66" i="16"/>
  <c r="H64" i="16"/>
  <c r="H62" i="16"/>
  <c r="H61" i="16"/>
  <c r="H60" i="16"/>
  <c r="H59" i="16"/>
  <c r="H58" i="16"/>
  <c r="H57" i="16"/>
  <c r="H56" i="16"/>
  <c r="H55" i="16"/>
  <c r="H53" i="16"/>
  <c r="H52" i="16"/>
  <c r="H51" i="16"/>
  <c r="H50" i="16"/>
  <c r="H49" i="16"/>
  <c r="H48" i="16"/>
  <c r="H47" i="16"/>
  <c r="F46" i="16"/>
  <c r="H46" i="16" s="1"/>
  <c r="H45" i="16"/>
  <c r="H44" i="16"/>
  <c r="H42" i="16"/>
  <c r="H41" i="16"/>
  <c r="H40" i="16"/>
  <c r="H39" i="16"/>
  <c r="H38" i="16"/>
  <c r="H37" i="16"/>
  <c r="H36" i="16"/>
  <c r="H34" i="16"/>
  <c r="H33" i="16"/>
  <c r="H32" i="16"/>
  <c r="H31" i="16"/>
  <c r="H30" i="16"/>
  <c r="H29" i="16"/>
  <c r="H28" i="16"/>
  <c r="H26" i="16"/>
  <c r="H25" i="16"/>
  <c r="H24" i="16"/>
  <c r="H23" i="16"/>
  <c r="H21" i="16"/>
  <c r="H20" i="16"/>
  <c r="H19" i="16"/>
  <c r="H18" i="16"/>
  <c r="H17" i="16"/>
  <c r="H16" i="16"/>
  <c r="B16" i="16"/>
  <c r="B17" i="16" s="1"/>
  <c r="B18" i="16" s="1"/>
  <c r="B19" i="16" s="1"/>
  <c r="B20" i="16" s="1"/>
  <c r="B21" i="16" s="1"/>
  <c r="B23" i="16" s="1"/>
  <c r="B24" i="16" s="1"/>
  <c r="B25" i="16" s="1"/>
  <c r="B26" i="16" s="1"/>
  <c r="B28" i="16" s="1"/>
  <c r="B29" i="16" s="1"/>
  <c r="B30" i="16" s="1"/>
  <c r="B31" i="16" s="1"/>
  <c r="B32" i="16" s="1"/>
  <c r="B33" i="16" s="1"/>
  <c r="B34" i="16" s="1"/>
  <c r="B36" i="16" s="1"/>
  <c r="B37" i="16" s="1"/>
  <c r="B38" i="16" s="1"/>
  <c r="B39" i="16" s="1"/>
  <c r="B40" i="16" s="1"/>
  <c r="B41" i="16" s="1"/>
  <c r="B42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5" i="16" s="1"/>
  <c r="B56" i="16" s="1"/>
  <c r="B57" i="16" s="1"/>
  <c r="B58" i="16" s="1"/>
  <c r="B59" i="16" s="1"/>
  <c r="B60" i="16" s="1"/>
  <c r="B61" i="16" s="1"/>
  <c r="B62" i="16" s="1"/>
  <c r="B64" i="16" s="1"/>
  <c r="B67" i="16" s="1"/>
  <c r="B68" i="16" s="1"/>
  <c r="B69" i="16" s="1"/>
  <c r="B70" i="16" s="1"/>
  <c r="B71" i="16" s="1"/>
  <c r="B72" i="16" s="1"/>
  <c r="B73" i="16" s="1"/>
  <c r="H72" i="15"/>
  <c r="H71" i="15"/>
  <c r="H70" i="15"/>
  <c r="H69" i="15"/>
  <c r="H68" i="15"/>
  <c r="H67" i="15"/>
  <c r="H66" i="15"/>
  <c r="H65" i="15"/>
  <c r="H63" i="15"/>
  <c r="H61" i="15"/>
  <c r="H60" i="15"/>
  <c r="H59" i="15"/>
  <c r="H58" i="15"/>
  <c r="H57" i="15"/>
  <c r="H56" i="15"/>
  <c r="H55" i="15"/>
  <c r="H54" i="15"/>
  <c r="H52" i="15"/>
  <c r="H51" i="15"/>
  <c r="H50" i="15"/>
  <c r="H49" i="15"/>
  <c r="H48" i="15"/>
  <c r="H47" i="15"/>
  <c r="H46" i="15"/>
  <c r="F45" i="15"/>
  <c r="H45" i="15" s="1"/>
  <c r="H44" i="15"/>
  <c r="H43" i="15"/>
  <c r="H41" i="15"/>
  <c r="H40" i="15"/>
  <c r="H39" i="15"/>
  <c r="H38" i="15"/>
  <c r="H37" i="15"/>
  <c r="H36" i="15"/>
  <c r="H35" i="15"/>
  <c r="H33" i="15"/>
  <c r="H32" i="15"/>
  <c r="H31" i="15"/>
  <c r="H30" i="15"/>
  <c r="H29" i="15"/>
  <c r="H28" i="15"/>
  <c r="H27" i="15"/>
  <c r="H25" i="15"/>
  <c r="H24" i="15"/>
  <c r="H23" i="15"/>
  <c r="H22" i="15"/>
  <c r="H20" i="15"/>
  <c r="H19" i="15"/>
  <c r="H18" i="15"/>
  <c r="H17" i="15"/>
  <c r="H16" i="15"/>
  <c r="B16" i="15"/>
  <c r="B17" i="15" s="1"/>
  <c r="B18" i="15" s="1"/>
  <c r="B19" i="15" s="1"/>
  <c r="B20" i="15" s="1"/>
  <c r="B22" i="15" s="1"/>
  <c r="B23" i="15" s="1"/>
  <c r="B24" i="15" s="1"/>
  <c r="B25" i="15" s="1"/>
  <c r="B27" i="15" s="1"/>
  <c r="B28" i="15" s="1"/>
  <c r="B29" i="15" s="1"/>
  <c r="B30" i="15" s="1"/>
  <c r="B31" i="15" s="1"/>
  <c r="B32" i="15" s="1"/>
  <c r="B33" i="15" s="1"/>
  <c r="B35" i="15" s="1"/>
  <c r="B36" i="15" s="1"/>
  <c r="B37" i="15" s="1"/>
  <c r="B38" i="15" s="1"/>
  <c r="B39" i="15" s="1"/>
  <c r="B40" i="15" s="1"/>
  <c r="B41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4" i="15" s="1"/>
  <c r="B55" i="15" s="1"/>
  <c r="B56" i="15" s="1"/>
  <c r="B57" i="15" s="1"/>
  <c r="B58" i="15" s="1"/>
  <c r="B59" i="15" s="1"/>
  <c r="B60" i="15" s="1"/>
  <c r="B61" i="15" s="1"/>
  <c r="B63" i="15" s="1"/>
  <c r="B66" i="15" s="1"/>
  <c r="B67" i="15" s="1"/>
  <c r="B68" i="15" s="1"/>
  <c r="B69" i="15" s="1"/>
  <c r="B70" i="15" s="1"/>
  <c r="B71" i="15" s="1"/>
  <c r="B72" i="15" s="1"/>
  <c r="H68" i="14"/>
  <c r="H67" i="14"/>
  <c r="H66" i="14"/>
  <c r="H65" i="14"/>
  <c r="H64" i="14"/>
  <c r="H63" i="14"/>
  <c r="H62" i="14"/>
  <c r="H61" i="14"/>
  <c r="H59" i="14"/>
  <c r="H57" i="14"/>
  <c r="H56" i="14"/>
  <c r="H55" i="14"/>
  <c r="H54" i="14"/>
  <c r="H53" i="14"/>
  <c r="H52" i="14"/>
  <c r="H51" i="14"/>
  <c r="H49" i="14"/>
  <c r="H48" i="14"/>
  <c r="H47" i="14"/>
  <c r="H46" i="14"/>
  <c r="H45" i="14"/>
  <c r="H44" i="14"/>
  <c r="H43" i="14"/>
  <c r="F42" i="14"/>
  <c r="H42" i="14" s="1"/>
  <c r="H41" i="14"/>
  <c r="H40" i="14"/>
  <c r="H38" i="14"/>
  <c r="H37" i="14"/>
  <c r="H36" i="14"/>
  <c r="H35" i="14"/>
  <c r="H34" i="14"/>
  <c r="H33" i="14"/>
  <c r="H32" i="14"/>
  <c r="H30" i="14"/>
  <c r="H29" i="14"/>
  <c r="H28" i="14"/>
  <c r="H27" i="14"/>
  <c r="H25" i="14"/>
  <c r="H24" i="14"/>
  <c r="H23" i="14"/>
  <c r="H22" i="14"/>
  <c r="H20" i="14"/>
  <c r="H19" i="14"/>
  <c r="H18" i="14"/>
  <c r="H17" i="14"/>
  <c r="H16" i="14"/>
  <c r="B16" i="14"/>
  <c r="B17" i="14" s="1"/>
  <c r="B18" i="14" s="1"/>
  <c r="B19" i="14" s="1"/>
  <c r="B20" i="14" s="1"/>
  <c r="B22" i="14" s="1"/>
  <c r="B23" i="14" s="1"/>
  <c r="B24" i="14" s="1"/>
  <c r="B25" i="14" s="1"/>
  <c r="B27" i="14" s="1"/>
  <c r="B28" i="14" s="1"/>
  <c r="B29" i="14" s="1"/>
  <c r="B30" i="14" s="1"/>
  <c r="B32" i="14" s="1"/>
  <c r="B33" i="14" s="1"/>
  <c r="B34" i="14" s="1"/>
  <c r="B35" i="14" s="1"/>
  <c r="B36" i="14" s="1"/>
  <c r="B37" i="14" s="1"/>
  <c r="B38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1" i="14" s="1"/>
  <c r="B52" i="14" s="1"/>
  <c r="B53" i="14" s="1"/>
  <c r="B54" i="14" s="1"/>
  <c r="B55" i="14" s="1"/>
  <c r="B56" i="14" s="1"/>
  <c r="B57" i="14" s="1"/>
  <c r="B59" i="14" s="1"/>
  <c r="S44" i="1" l="1"/>
  <c r="S34" i="1" s="1"/>
  <c r="O44" i="1"/>
  <c r="O34" i="1" s="1"/>
  <c r="H22" i="16"/>
  <c r="M95" i="6"/>
  <c r="L23" i="2" s="1"/>
  <c r="K95" i="6"/>
  <c r="J23" i="2" s="1"/>
  <c r="R44" i="1"/>
  <c r="R34" i="1" s="1"/>
  <c r="T44" i="1"/>
  <c r="T34" i="1" s="1"/>
  <c r="O45" i="1"/>
  <c r="O98" i="1"/>
  <c r="O77" i="1"/>
  <c r="O92" i="1"/>
  <c r="O71" i="1"/>
  <c r="O50" i="1"/>
  <c r="H54" i="16"/>
  <c r="H43" i="16"/>
  <c r="H35" i="16"/>
  <c r="H27" i="16"/>
  <c r="H15" i="16"/>
  <c r="H62" i="15"/>
  <c r="H53" i="15"/>
  <c r="H42" i="15"/>
  <c r="H34" i="15"/>
  <c r="H26" i="15"/>
  <c r="H21" i="15"/>
  <c r="H15" i="15"/>
  <c r="H15" i="14"/>
  <c r="H26" i="14"/>
  <c r="H21" i="14"/>
  <c r="H31" i="14"/>
  <c r="H58" i="14"/>
  <c r="H39" i="14"/>
  <c r="H50" i="14"/>
  <c r="L95" i="6"/>
  <c r="K23" i="2" s="1"/>
  <c r="P34" i="1"/>
  <c r="H63" i="16"/>
  <c r="H74" i="15" l="1"/>
  <c r="H75" i="16"/>
  <c r="H70" i="14"/>
  <c r="M96" i="1" l="1"/>
  <c r="V86" i="1"/>
  <c r="M93" i="1" l="1"/>
  <c r="V96" i="1"/>
  <c r="I83" i="6"/>
  <c r="I82" i="6"/>
  <c r="I80" i="6"/>
  <c r="I77" i="6"/>
  <c r="I74" i="6"/>
  <c r="I73" i="6"/>
  <c r="I72" i="6"/>
  <c r="I71" i="6"/>
  <c r="I70" i="6"/>
  <c r="I69" i="6"/>
  <c r="I68" i="6"/>
  <c r="I67" i="6"/>
  <c r="I66" i="6"/>
  <c r="I65" i="6"/>
  <c r="I58" i="6"/>
  <c r="I43" i="6"/>
  <c r="I42" i="6"/>
  <c r="I41" i="6"/>
  <c r="I37" i="6"/>
  <c r="I28" i="6"/>
  <c r="I25" i="6"/>
  <c r="I20" i="6"/>
  <c r="I19" i="6"/>
  <c r="I16" i="6"/>
  <c r="M108" i="1"/>
  <c r="M110" i="1"/>
  <c r="M109" i="1"/>
  <c r="M107" i="1"/>
  <c r="V93" i="1" l="1"/>
  <c r="N37" i="6"/>
  <c r="I38" i="6"/>
  <c r="I36" i="6"/>
  <c r="I54" i="6"/>
  <c r="I47" i="6"/>
  <c r="I49" i="6"/>
  <c r="I55" i="6"/>
  <c r="I48" i="6"/>
  <c r="I52" i="6"/>
  <c r="I53" i="6"/>
  <c r="M94" i="1"/>
  <c r="M95" i="1"/>
  <c r="V108" i="1"/>
  <c r="I30" i="6"/>
  <c r="I15" i="6"/>
  <c r="I31" i="6"/>
  <c r="I32" i="6"/>
  <c r="I44" i="6"/>
  <c r="N71" i="6"/>
  <c r="N70" i="6"/>
  <c r="N72" i="6"/>
  <c r="N73" i="6"/>
  <c r="N74" i="6"/>
  <c r="M106" i="1"/>
  <c r="V107" i="1"/>
  <c r="V109" i="1"/>
  <c r="V110" i="1"/>
  <c r="M46" i="1"/>
  <c r="M19" i="1"/>
  <c r="M21" i="1"/>
  <c r="M20" i="1"/>
  <c r="M41" i="1"/>
  <c r="M40" i="1"/>
  <c r="M38" i="1"/>
  <c r="M56" i="1"/>
  <c r="M57" i="1"/>
  <c r="M58" i="1"/>
  <c r="M59" i="1"/>
  <c r="M60" i="1"/>
  <c r="M61" i="1"/>
  <c r="M62" i="1"/>
  <c r="M52" i="1"/>
  <c r="M53" i="1"/>
  <c r="M54" i="1"/>
  <c r="M55" i="1"/>
  <c r="M26" i="1"/>
  <c r="M117" i="1"/>
  <c r="M114" i="1"/>
  <c r="M111" i="1"/>
  <c r="M105" i="1"/>
  <c r="M104" i="1"/>
  <c r="M103" i="1"/>
  <c r="M102" i="1"/>
  <c r="M101" i="1"/>
  <c r="M100" i="1"/>
  <c r="M99" i="1"/>
  <c r="M69" i="1"/>
  <c r="M68" i="1"/>
  <c r="M51" i="1"/>
  <c r="M42" i="1"/>
  <c r="M30" i="1"/>
  <c r="M29" i="1"/>
  <c r="M28" i="1"/>
  <c r="I99" i="11"/>
  <c r="I98" i="11"/>
  <c r="I97" i="11"/>
  <c r="I96" i="11"/>
  <c r="I95" i="11"/>
  <c r="I94" i="11"/>
  <c r="I93" i="11"/>
  <c r="I92" i="11"/>
  <c r="I91" i="11"/>
  <c r="I90" i="11"/>
  <c r="I52" i="11"/>
  <c r="I88" i="11"/>
  <c r="I58" i="11"/>
  <c r="I57" i="11"/>
  <c r="I56" i="11"/>
  <c r="I55" i="11"/>
  <c r="I54" i="11"/>
  <c r="I53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27" i="11"/>
  <c r="I22" i="11"/>
  <c r="I19" i="11"/>
  <c r="I18" i="11"/>
  <c r="I17" i="11"/>
  <c r="I16" i="11"/>
  <c r="I15" i="11"/>
  <c r="I14" i="11"/>
  <c r="G30" i="11"/>
  <c r="G29" i="11"/>
  <c r="G28" i="11"/>
  <c r="G26" i="11"/>
  <c r="G25" i="11"/>
  <c r="G23" i="11"/>
  <c r="I21" i="11"/>
  <c r="I98" i="10"/>
  <c r="I97" i="10"/>
  <c r="I96" i="10"/>
  <c r="I95" i="10"/>
  <c r="I94" i="10"/>
  <c r="I93" i="10"/>
  <c r="I92" i="10"/>
  <c r="I91" i="10"/>
  <c r="I90" i="10"/>
  <c r="I89" i="10"/>
  <c r="I87" i="10"/>
  <c r="I57" i="10"/>
  <c r="I56" i="10"/>
  <c r="I55" i="10"/>
  <c r="I54" i="10"/>
  <c r="I53" i="10"/>
  <c r="I52" i="10"/>
  <c r="I51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6" i="10"/>
  <c r="I21" i="10"/>
  <c r="I18" i="10"/>
  <c r="I17" i="10"/>
  <c r="I16" i="10"/>
  <c r="I15" i="10"/>
  <c r="I14" i="10"/>
  <c r="G29" i="10"/>
  <c r="G28" i="10"/>
  <c r="G27" i="10"/>
  <c r="G25" i="10"/>
  <c r="G24" i="10"/>
  <c r="G22" i="10"/>
  <c r="I20" i="10"/>
  <c r="I80" i="9"/>
  <c r="I79" i="9"/>
  <c r="I78" i="9"/>
  <c r="I77" i="9"/>
  <c r="I76" i="9"/>
  <c r="I75" i="9"/>
  <c r="I74" i="9"/>
  <c r="I73" i="9"/>
  <c r="I72" i="9"/>
  <c r="I71" i="9"/>
  <c r="I69" i="9"/>
  <c r="I39" i="9"/>
  <c r="I38" i="9"/>
  <c r="I37" i="9"/>
  <c r="I36" i="9"/>
  <c r="I35" i="9"/>
  <c r="I34" i="9"/>
  <c r="I31" i="9"/>
  <c r="I30" i="9"/>
  <c r="I25" i="9"/>
  <c r="I20" i="9"/>
  <c r="I17" i="9"/>
  <c r="I16" i="9"/>
  <c r="I15" i="9"/>
  <c r="I14" i="9"/>
  <c r="G29" i="9"/>
  <c r="G28" i="9"/>
  <c r="G27" i="9"/>
  <c r="G26" i="9"/>
  <c r="G24" i="9"/>
  <c r="G23" i="9"/>
  <c r="G21" i="9"/>
  <c r="I21" i="9" s="1"/>
  <c r="I19" i="9"/>
  <c r="I50" i="11" l="1"/>
  <c r="G24" i="11"/>
  <c r="I26" i="11"/>
  <c r="I30" i="11"/>
  <c r="I28" i="11"/>
  <c r="I25" i="11"/>
  <c r="I29" i="11"/>
  <c r="I28" i="10"/>
  <c r="I29" i="10"/>
  <c r="G23" i="10"/>
  <c r="I24" i="10"/>
  <c r="I27" i="10"/>
  <c r="I25" i="10"/>
  <c r="I12" i="9"/>
  <c r="I26" i="9"/>
  <c r="I23" i="9"/>
  <c r="G22" i="9"/>
  <c r="I24" i="9"/>
  <c r="I28" i="9"/>
  <c r="I27" i="9"/>
  <c r="I29" i="9"/>
  <c r="V106" i="1"/>
  <c r="I33" i="6"/>
  <c r="I26" i="6"/>
  <c r="V95" i="1"/>
  <c r="V94" i="1"/>
  <c r="I27" i="6"/>
  <c r="V46" i="1"/>
  <c r="V19" i="1"/>
  <c r="V20" i="1"/>
  <c r="M39" i="1"/>
  <c r="V21" i="1"/>
  <c r="M22" i="1"/>
  <c r="M35" i="1"/>
  <c r="M84" i="1"/>
  <c r="M18" i="1"/>
  <c r="M72" i="1"/>
  <c r="M16" i="1"/>
  <c r="M17" i="1"/>
  <c r="V59" i="1"/>
  <c r="V56" i="1"/>
  <c r="V55" i="1"/>
  <c r="V58" i="1"/>
  <c r="V61" i="1"/>
  <c r="V57" i="1"/>
  <c r="V53" i="1"/>
  <c r="V60" i="1"/>
  <c r="V62" i="1"/>
  <c r="V52" i="1"/>
  <c r="V54" i="1"/>
  <c r="V26" i="1"/>
  <c r="I89" i="11"/>
  <c r="I88" i="10"/>
  <c r="I49" i="10"/>
  <c r="I32" i="9"/>
  <c r="I70" i="9"/>
  <c r="I23" i="11"/>
  <c r="I12" i="11"/>
  <c r="I12" i="10"/>
  <c r="I22" i="10"/>
  <c r="I24" i="11" l="1"/>
  <c r="I20" i="11" s="1"/>
  <c r="I23" i="10"/>
  <c r="I19" i="10" s="1"/>
  <c r="I22" i="9"/>
  <c r="I18" i="9" s="1"/>
  <c r="I29" i="6"/>
  <c r="N33" i="6"/>
  <c r="I57" i="6"/>
  <c r="I56" i="6"/>
  <c r="I62" i="6"/>
  <c r="I61" i="6"/>
  <c r="M67" i="1"/>
  <c r="M80" i="1"/>
  <c r="M85" i="1"/>
  <c r="M66" i="1"/>
  <c r="M65" i="1"/>
  <c r="M23" i="1"/>
  <c r="M126" i="1"/>
  <c r="V16" i="1"/>
  <c r="M24" i="1"/>
  <c r="M43" i="1"/>
  <c r="M75" i="1"/>
  <c r="M118" i="1"/>
  <c r="I82" i="9" l="1"/>
  <c r="I100" i="10"/>
  <c r="I101" i="11"/>
  <c r="V97" i="1"/>
  <c r="V85" i="1"/>
  <c r="V67" i="1"/>
  <c r="M81" i="1"/>
  <c r="V80" i="1"/>
  <c r="M79" i="1"/>
  <c r="M74" i="1"/>
  <c r="M73" i="1"/>
  <c r="V23" i="1"/>
  <c r="V24" i="1"/>
  <c r="M47" i="1"/>
  <c r="M48" i="1"/>
  <c r="V75" i="1"/>
  <c r="M78" i="1"/>
  <c r="M89" i="1"/>
  <c r="N93" i="6"/>
  <c r="V92" i="1" l="1"/>
  <c r="V74" i="1"/>
  <c r="V73" i="1"/>
  <c r="V79" i="1"/>
  <c r="N78" i="6"/>
  <c r="N43" i="6"/>
  <c r="N41" i="6"/>
  <c r="N58" i="6"/>
  <c r="N32" i="6"/>
  <c r="N31" i="6"/>
  <c r="N77" i="6"/>
  <c r="N25" i="6"/>
  <c r="N85" i="6"/>
  <c r="N18" i="6"/>
  <c r="N27" i="6"/>
  <c r="N28" i="6"/>
  <c r="N69" i="6"/>
  <c r="N49" i="6"/>
  <c r="N67" i="6"/>
  <c r="N30" i="6"/>
  <c r="N92" i="6"/>
  <c r="N21" i="6"/>
  <c r="N15" i="6"/>
  <c r="N16" i="6"/>
  <c r="N38" i="6"/>
  <c r="N47" i="6"/>
  <c r="N52" i="6"/>
  <c r="N29" i="6"/>
  <c r="N26" i="6"/>
  <c r="N62" i="6"/>
  <c r="N79" i="6"/>
  <c r="N42" i="6"/>
  <c r="N90" i="6"/>
  <c r="N68" i="6"/>
  <c r="N89" i="6"/>
  <c r="N19" i="6"/>
  <c r="N44" i="6"/>
  <c r="N20" i="6"/>
  <c r="N48" i="6"/>
  <c r="N66" i="6"/>
  <c r="N14" i="6"/>
  <c r="M90" i="1"/>
  <c r="N80" i="6"/>
  <c r="N81" i="6"/>
  <c r="N86" i="6"/>
  <c r="N84" i="6"/>
  <c r="N87" i="6"/>
  <c r="N65" i="6"/>
  <c r="N61" i="6"/>
  <c r="N57" i="6"/>
  <c r="N53" i="6"/>
  <c r="N55" i="6"/>
  <c r="N54" i="6"/>
  <c r="N56" i="6"/>
  <c r="N36" i="6"/>
  <c r="N17" i="6"/>
  <c r="N83" i="6"/>
  <c r="N82" i="6"/>
  <c r="N34" i="6" l="1"/>
  <c r="N24" i="6" s="1"/>
  <c r="N75" i="6"/>
  <c r="N64" i="6" s="1"/>
  <c r="N63" i="6"/>
  <c r="N60" i="6" s="1"/>
  <c r="N59" i="6"/>
  <c r="N51" i="6" s="1"/>
  <c r="N50" i="6"/>
  <c r="N46" i="6" s="1"/>
  <c r="N45" i="6"/>
  <c r="N40" i="6" s="1"/>
  <c r="N39" i="6"/>
  <c r="I23" i="6"/>
  <c r="N91" i="6"/>
  <c r="N88" i="6"/>
  <c r="N76" i="6"/>
  <c r="N23" i="6" l="1"/>
  <c r="N13" i="6" s="1"/>
  <c r="H24" i="5" l="1"/>
  <c r="H23" i="5"/>
  <c r="H22" i="5" s="1"/>
  <c r="H21" i="5"/>
  <c r="H20" i="5"/>
  <c r="H18" i="5"/>
  <c r="H17" i="5"/>
  <c r="H16" i="5" s="1"/>
  <c r="H15" i="5"/>
  <c r="H14" i="5"/>
  <c r="H13" i="5" l="1"/>
  <c r="H19" i="5"/>
  <c r="H26" i="5" l="1"/>
  <c r="H34" i="3" l="1"/>
  <c r="H29" i="3"/>
  <c r="H18" i="3"/>
  <c r="V68" i="1" l="1"/>
  <c r="V69" i="1"/>
  <c r="H27" i="3"/>
  <c r="H28" i="3"/>
  <c r="H30" i="3"/>
  <c r="H31" i="3"/>
  <c r="H32" i="3"/>
  <c r="H37" i="3" l="1"/>
  <c r="H47" i="3"/>
  <c r="H48" i="3"/>
  <c r="H51" i="3"/>
  <c r="H52" i="3"/>
  <c r="H36" i="3"/>
  <c r="H38" i="3"/>
  <c r="H39" i="3"/>
  <c r="H40" i="3"/>
  <c r="H41" i="3"/>
  <c r="H42" i="3"/>
  <c r="H44" i="3"/>
  <c r="H45" i="3"/>
  <c r="H19" i="3"/>
  <c r="H20" i="3"/>
  <c r="H21" i="3"/>
  <c r="H22" i="3"/>
  <c r="H23" i="3"/>
  <c r="H25" i="3"/>
  <c r="H26" i="3"/>
  <c r="H50" i="3"/>
  <c r="H33" i="3"/>
  <c r="H17" i="3"/>
  <c r="H15" i="3"/>
  <c r="H14" i="3"/>
  <c r="H24" i="3" l="1"/>
  <c r="H49" i="3"/>
  <c r="H16" i="3"/>
  <c r="H13" i="3"/>
  <c r="H46" i="3"/>
  <c r="H43" i="3"/>
  <c r="H35" i="3"/>
  <c r="H54" i="3" l="1"/>
  <c r="V111" i="1" l="1"/>
  <c r="V105" i="1" l="1"/>
  <c r="V104" i="1"/>
  <c r="V101" i="1"/>
  <c r="V100" i="1"/>
  <c r="V30" i="1"/>
  <c r="V31" i="1"/>
  <c r="V32" i="1"/>
  <c r="V116" i="1"/>
  <c r="V90" i="1"/>
  <c r="V81" i="1"/>
  <c r="V122" i="1"/>
  <c r="V123" i="1"/>
  <c r="V124" i="1"/>
  <c r="V72" i="1"/>
  <c r="V129" i="1"/>
  <c r="V65" i="1"/>
  <c r="V128" i="1"/>
  <c r="V29" i="1"/>
  <c r="V28" i="1"/>
  <c r="V15" i="1"/>
  <c r="V17" i="1"/>
  <c r="V18" i="1"/>
  <c r="V22" i="1"/>
  <c r="V25" i="1"/>
  <c r="V27" i="1"/>
  <c r="V35" i="1"/>
  <c r="V38" i="1"/>
  <c r="V39" i="1"/>
  <c r="V40" i="1"/>
  <c r="V41" i="1"/>
  <c r="V42" i="1"/>
  <c r="V47" i="1"/>
  <c r="V48" i="1"/>
  <c r="V51" i="1"/>
  <c r="V78" i="1"/>
  <c r="V84" i="1"/>
  <c r="V89" i="1"/>
  <c r="V114" i="1"/>
  <c r="V115" i="1"/>
  <c r="V117" i="1"/>
  <c r="V118" i="1"/>
  <c r="V43" i="1"/>
  <c r="V126" i="1"/>
  <c r="V121" i="1"/>
  <c r="V66" i="1"/>
  <c r="V63" i="1" l="1"/>
  <c r="T83" i="1"/>
  <c r="S83" i="1"/>
  <c r="R83" i="1"/>
  <c r="U83" i="1"/>
  <c r="Q83" i="1"/>
  <c r="P83" i="1"/>
  <c r="O83" i="1"/>
  <c r="V70" i="1"/>
  <c r="V91" i="1"/>
  <c r="V44" i="1"/>
  <c r="V49" i="1"/>
  <c r="V82" i="1"/>
  <c r="V125" i="1"/>
  <c r="V99" i="1"/>
  <c r="V119" i="1"/>
  <c r="V120" i="1"/>
  <c r="V127" i="1"/>
  <c r="V102" i="1"/>
  <c r="V103" i="1"/>
  <c r="O131" i="1" l="1"/>
  <c r="F22" i="2" s="1"/>
  <c r="F35" i="2" s="1"/>
  <c r="F37" i="2" s="1"/>
  <c r="V50" i="1"/>
  <c r="K22" i="2"/>
  <c r="K21" i="2" s="1"/>
  <c r="K35" i="2" s="1"/>
  <c r="K37" i="2" s="1"/>
  <c r="H22" i="2"/>
  <c r="H21" i="2" s="1"/>
  <c r="H35" i="2" s="1"/>
  <c r="H37" i="2" s="1"/>
  <c r="V77" i="1"/>
  <c r="L22" i="2"/>
  <c r="L21" i="2" s="1"/>
  <c r="L35" i="2" s="1"/>
  <c r="L37" i="2" s="1"/>
  <c r="G22" i="2"/>
  <c r="V45" i="1"/>
  <c r="I22" i="2"/>
  <c r="I21" i="2" s="1"/>
  <c r="I35" i="2" s="1"/>
  <c r="I37" i="2" s="1"/>
  <c r="V64" i="1"/>
  <c r="J22" i="2"/>
  <c r="J21" i="2" s="1"/>
  <c r="J35" i="2" s="1"/>
  <c r="J37" i="2" s="1"/>
  <c r="V34" i="1"/>
  <c r="V112" i="1"/>
  <c r="M33" i="1"/>
  <c r="V113" i="1"/>
  <c r="G21" i="2" l="1"/>
  <c r="E22" i="2"/>
  <c r="V98" i="1"/>
  <c r="V33" i="1"/>
  <c r="V76" i="1"/>
  <c r="V87" i="1"/>
  <c r="V88" i="1"/>
  <c r="G35" i="2" l="1"/>
  <c r="E21" i="2"/>
  <c r="V13" i="1"/>
  <c r="V71" i="1"/>
  <c r="V83" i="1"/>
  <c r="N35" i="6"/>
  <c r="G37" i="2" l="1"/>
  <c r="E35" i="2"/>
  <c r="N95" i="6"/>
  <c r="E37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29E56F-3E6C-411C-88B3-D9F42BADA06F}" keepAlive="1" name="Dotaz – Table 0" description="Připojení k dotazu produktu Table 0 v sešitě" type="5" refreshedVersion="8" background="1" refreshOnLoad="1" saveData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<sst xmlns="http://schemas.openxmlformats.org/spreadsheetml/2006/main" count="3426" uniqueCount="734">
  <si>
    <t>www.capexus.cz</t>
  </si>
  <si>
    <t>Číslo</t>
  </si>
  <si>
    <t>Popis</t>
  </si>
  <si>
    <t>M.j.</t>
  </si>
  <si>
    <t>Výměra</t>
  </si>
  <si>
    <t>Cena celkem bez DPH</t>
  </si>
  <si>
    <t xml:space="preserve">Přípravné, demontážní a bourací práce </t>
  </si>
  <si>
    <t>Přípravné práce, zakrytí stávajících konstrukcí a koncových prvků</t>
  </si>
  <si>
    <t>kpl</t>
  </si>
  <si>
    <t>Demontáž příček ze SDK desek</t>
  </si>
  <si>
    <r>
      <t>m</t>
    </r>
    <r>
      <rPr>
        <vertAlign val="superscript"/>
        <sz val="9"/>
        <rFont val="Arial"/>
        <family val="2"/>
        <charset val="238"/>
      </rPr>
      <t>2</t>
    </r>
  </si>
  <si>
    <t>bm</t>
  </si>
  <si>
    <t>Rozklopení SDK příčky</t>
  </si>
  <si>
    <r>
      <rPr>
        <sz val="9"/>
        <rFont val="Arial"/>
        <family val="2"/>
        <charset val="238"/>
      </rPr>
      <t>m</t>
    </r>
    <r>
      <rPr>
        <vertAlign val="superscript"/>
        <sz val="9"/>
        <rFont val="Arial"/>
        <family val="2"/>
        <charset val="238"/>
      </rPr>
      <t>2</t>
    </r>
  </si>
  <si>
    <t>ks</t>
  </si>
  <si>
    <t>Vybourání keramické dlažby</t>
  </si>
  <si>
    <t>Vyvěšení dveřních křídel dveří</t>
  </si>
  <si>
    <t>Demontáž podlahové krytiny</t>
  </si>
  <si>
    <t>Demontáž zrcadel lepených na stěnu</t>
  </si>
  <si>
    <t>Konstrukce suché výstavby</t>
  </si>
  <si>
    <t>D+M SDK příček, W112, tl.100mm, 4xRB(GKB) 12,5mm, CW 50, UW + TI</t>
  </si>
  <si>
    <t>D+M SDK příček, W112, tl.150mm, 4xRB(GKB) 12,5mm, CW 100, UW + TI</t>
  </si>
  <si>
    <t>D+M SDK předstěny, W626, 2xRB(GKB) 12,5mm, CW 50, UW + TI</t>
  </si>
  <si>
    <t>Ostatní</t>
  </si>
  <si>
    <t>D+M výdřevy SDK příčky</t>
  </si>
  <si>
    <t>Podhledy</t>
  </si>
  <si>
    <t>Demontáž a zpětná montáž kazet minerálního podhledu</t>
  </si>
  <si>
    <t>Konstrukce prosklené</t>
  </si>
  <si>
    <t>Přesun hmot pro konstrukce prosklené</t>
  </si>
  <si>
    <t>%</t>
  </si>
  <si>
    <t>Výplně otvorů</t>
  </si>
  <si>
    <t>Hrubá podlaha</t>
  </si>
  <si>
    <t>Penetrace betonových mazanin</t>
  </si>
  <si>
    <t xml:space="preserve">Podlahy povlakové </t>
  </si>
  <si>
    <t>D+M přechodových lišt</t>
  </si>
  <si>
    <t>Přesun hmot</t>
  </si>
  <si>
    <t xml:space="preserve">Podlahy z dlaždic </t>
  </si>
  <si>
    <t>Keramické obklady</t>
  </si>
  <si>
    <t>Přesun hmot pro obklady keramické</t>
  </si>
  <si>
    <t>Povrchová úprava konstrukcí</t>
  </si>
  <si>
    <t>Penetrace podkladu</t>
  </si>
  <si>
    <t>Malba bílá dvojnásobná stěn a sloupů</t>
  </si>
  <si>
    <t>Přesun hmot pro povrchovou úpravu konstrukcí</t>
  </si>
  <si>
    <t>hod</t>
  </si>
  <si>
    <t>Průběžný úklid staveniště</t>
  </si>
  <si>
    <t>Finální úklid před předáním stavby</t>
  </si>
  <si>
    <t>Umývání stávajících skleněných výplní otvorů ze strany interiéru</t>
  </si>
  <si>
    <t>Poznámky:</t>
  </si>
  <si>
    <r>
      <rPr>
        <b/>
        <sz val="9"/>
        <color rgb="FF01B3CD"/>
        <rFont val="Arial"/>
        <family val="2"/>
        <charset val="238"/>
      </rPr>
      <t>CAPEXUS s.r.o.  </t>
    </r>
    <r>
      <rPr>
        <b/>
        <sz val="9"/>
        <color indexed="49"/>
        <rFont val="Arial"/>
        <family val="2"/>
        <charset val="238"/>
      </rPr>
      <t xml:space="preserve"> </t>
    </r>
  </si>
  <si>
    <r>
      <rPr>
        <b/>
        <sz val="8"/>
        <color rgb="FF01B3CD"/>
        <rFont val="Arial"/>
        <family val="2"/>
        <charset val="238"/>
      </rPr>
      <t>E </t>
    </r>
    <r>
      <rPr>
        <b/>
        <sz val="8"/>
        <color indexed="63"/>
        <rFont val="Arial"/>
        <family val="2"/>
        <charset val="238"/>
      </rPr>
      <t xml:space="preserve">  </t>
    </r>
    <r>
      <rPr>
        <b/>
        <sz val="8"/>
        <color indexed="23"/>
        <rFont val="Arial"/>
        <family val="2"/>
        <charset val="238"/>
      </rPr>
      <t xml:space="preserve">info@capexus.cz </t>
    </r>
  </si>
  <si>
    <r>
      <rPr>
        <b/>
        <sz val="8"/>
        <color rgb="FF01B3CD"/>
        <rFont val="Arial"/>
        <family val="2"/>
        <charset val="238"/>
      </rPr>
      <t>IČ:</t>
    </r>
    <r>
      <rPr>
        <sz val="8"/>
        <color indexed="56"/>
        <rFont val="Arial"/>
        <family val="2"/>
        <charset val="238"/>
      </rPr>
      <t>  </t>
    </r>
    <r>
      <rPr>
        <b/>
        <sz val="8"/>
        <color indexed="23"/>
        <rFont val="Arial"/>
        <family val="2"/>
        <charset val="238"/>
      </rPr>
      <t>24131326</t>
    </r>
    <r>
      <rPr>
        <sz val="8"/>
        <color indexed="23"/>
        <rFont val="Arial"/>
        <family val="2"/>
        <charset val="238"/>
      </rPr>
      <t>   </t>
    </r>
    <r>
      <rPr>
        <b/>
        <sz val="8"/>
        <color indexed="23"/>
        <rFont val="Arial"/>
        <family val="2"/>
        <charset val="238"/>
      </rPr>
      <t xml:space="preserve">      </t>
    </r>
  </si>
  <si>
    <r>
      <rPr>
        <b/>
        <sz val="8"/>
        <color rgb="FF01B3CD"/>
        <rFont val="Arial"/>
        <family val="2"/>
        <charset val="238"/>
      </rPr>
      <t>T</t>
    </r>
    <r>
      <rPr>
        <b/>
        <sz val="8"/>
        <color indexed="63"/>
        <rFont val="Arial"/>
        <family val="2"/>
        <charset val="238"/>
      </rPr>
      <t xml:space="preserve">   </t>
    </r>
    <r>
      <rPr>
        <b/>
        <sz val="8"/>
        <color indexed="23"/>
        <rFont val="Arial"/>
        <family val="2"/>
        <charset val="238"/>
      </rPr>
      <t>+420 244 465 054</t>
    </r>
  </si>
  <si>
    <r>
      <rPr>
        <b/>
        <sz val="8"/>
        <color rgb="FF01B3CD"/>
        <rFont val="Arial"/>
        <family val="2"/>
        <charset val="238"/>
      </rPr>
      <t>DIČ:</t>
    </r>
    <r>
      <rPr>
        <sz val="8"/>
        <color indexed="56"/>
        <rFont val="Arial"/>
        <family val="2"/>
        <charset val="238"/>
      </rPr>
      <t> </t>
    </r>
    <r>
      <rPr>
        <sz val="8"/>
        <color indexed="23"/>
        <rFont val="Arial"/>
        <family val="2"/>
        <charset val="238"/>
      </rPr>
      <t> </t>
    </r>
    <r>
      <rPr>
        <b/>
        <sz val="8"/>
        <color indexed="23"/>
        <rFont val="Arial"/>
        <family val="2"/>
        <charset val="238"/>
      </rPr>
      <t>CZ24131326</t>
    </r>
    <r>
      <rPr>
        <sz val="8"/>
        <color indexed="23"/>
        <rFont val="Arial"/>
        <family val="2"/>
        <charset val="238"/>
      </rPr>
      <t>   </t>
    </r>
    <r>
      <rPr>
        <b/>
        <sz val="8"/>
        <color indexed="23"/>
        <rFont val="Arial"/>
        <family val="2"/>
        <charset val="238"/>
      </rPr>
      <t xml:space="preserve">      </t>
    </r>
  </si>
  <si>
    <t>capexus.cz  </t>
  </si>
  <si>
    <t>Profese</t>
  </si>
  <si>
    <t>Stavební přípomoce k profesím</t>
  </si>
  <si>
    <t>Pomocné lešení</t>
  </si>
  <si>
    <t xml:space="preserve">CAPEXUS s.r.o.   </t>
  </si>
  <si>
    <r>
      <rPr>
        <b/>
        <sz val="8"/>
        <color rgb="FF01B3CD"/>
        <rFont val="Arial"/>
        <family val="2"/>
        <charset val="238"/>
      </rPr>
      <t>E</t>
    </r>
    <r>
      <rPr>
        <b/>
        <sz val="8"/>
        <color indexed="30"/>
        <rFont val="Arial"/>
        <family val="2"/>
        <charset val="238"/>
      </rPr>
      <t> </t>
    </r>
    <r>
      <rPr>
        <b/>
        <sz val="8"/>
        <color indexed="63"/>
        <rFont val="Arial"/>
        <family val="2"/>
        <charset val="238"/>
      </rPr>
      <t xml:space="preserve">  </t>
    </r>
    <r>
      <rPr>
        <b/>
        <sz val="8"/>
        <color indexed="23"/>
        <rFont val="Arial"/>
        <family val="2"/>
        <charset val="238"/>
      </rPr>
      <t xml:space="preserve">info@capexus.cz </t>
    </r>
  </si>
  <si>
    <t>Příplatek za impregnovanou desku RBI(GKBI) tl.12,5mm</t>
  </si>
  <si>
    <t>Jed. cena</t>
  </si>
  <si>
    <t>Ozn.</t>
  </si>
  <si>
    <t>Přislušenství - toalety - sanitání doplňky</t>
  </si>
  <si>
    <t xml:space="preserve">D+M informačního značení </t>
  </si>
  <si>
    <t xml:space="preserve">Požární ucpávky </t>
  </si>
  <si>
    <t>Poznámky</t>
  </si>
  <si>
    <r>
      <rPr>
        <sz val="9"/>
        <rFont val="Arial"/>
        <family val="2"/>
        <charset val="238"/>
      </rPr>
      <t>m</t>
    </r>
    <r>
      <rPr>
        <vertAlign val="superscript"/>
        <sz val="9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</si>
  <si>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Nivelační stěrka do tl. 5 mm</t>
  </si>
  <si>
    <t>Napojení na stávající konstrukce</t>
  </si>
  <si>
    <t>kus</t>
  </si>
  <si>
    <t>Demontáž dveří včetně zárubně (SDK)</t>
  </si>
  <si>
    <t>Zhotovení dveřního otvoru, vyztužení UA profily</t>
  </si>
  <si>
    <t>Úklidové práce</t>
  </si>
  <si>
    <t>Dokončovací a ostatní práce</t>
  </si>
  <si>
    <t>Montáž podlah z dlaždic keramických, formát do 60x60cm včetně spárování, silikonování, lepidla</t>
  </si>
  <si>
    <t>Montáž obkladu keramických, formát do 60x60cm včetně spárování, silikonování, lepidla</t>
  </si>
  <si>
    <t>Vybourání podomítkového modulu WC / pisoár</t>
  </si>
  <si>
    <r>
      <t>Vybourání šachtové stěny, zděné plochy přes 0,5m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včetně zapravení</t>
    </r>
  </si>
  <si>
    <t>Úprava rastru minerálního podhledu</t>
  </si>
  <si>
    <t>Vysekání rýh ve zdivu + následné zapravení</t>
  </si>
  <si>
    <r>
      <rPr>
        <b/>
        <sz val="8"/>
        <color rgb="FF01B3CD"/>
        <rFont val="Arial"/>
        <family val="2"/>
        <charset val="238"/>
      </rPr>
      <t>DIČ:</t>
    </r>
    <r>
      <rPr>
        <sz val="8"/>
        <color indexed="56"/>
        <rFont val="Arial"/>
        <family val="2"/>
        <charset val="238"/>
      </rPr>
      <t> </t>
    </r>
    <r>
      <rPr>
        <sz val="8"/>
        <color indexed="23"/>
        <rFont val="Arial"/>
        <family val="2"/>
        <charset val="238"/>
      </rPr>
      <t> </t>
    </r>
    <r>
      <rPr>
        <b/>
        <sz val="8"/>
        <color indexed="23"/>
        <rFont val="Arial"/>
        <family val="2"/>
        <charset val="238"/>
      </rPr>
      <t>CZ24131326</t>
    </r>
    <r>
      <rPr>
        <b/>
        <sz val="8"/>
        <color indexed="23"/>
        <rFont val="Arial"/>
        <family val="2"/>
        <charset val="238"/>
      </rPr>
      <t xml:space="preserve">   </t>
    </r>
  </si>
  <si>
    <t>ZÁKLADNÍ INFORMACE</t>
  </si>
  <si>
    <t>Projekt</t>
  </si>
  <si>
    <t>Objekt (budova)</t>
  </si>
  <si>
    <t>Nájemce/klient</t>
  </si>
  <si>
    <t>Podlaží objektu</t>
  </si>
  <si>
    <r>
      <t>Výměra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</si>
  <si>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REKAPITULACE</t>
  </si>
  <si>
    <t>POZNÁMKY</t>
  </si>
  <si>
    <t xml:space="preserve">P. Č. </t>
  </si>
  <si>
    <t>Předávací dokumentace - doklady, certifikáty, prohlášení o shodě, zkoušky</t>
  </si>
  <si>
    <t>DSPS</t>
  </si>
  <si>
    <t>D+M SDK instalačních příček, W115, tl.200mm, 4xRB(GKB) 12,5mm, CW 75+75, UW + TI</t>
  </si>
  <si>
    <t>Demontáž obkladů z obkladaček keramických lepených (SDK stěna) vč. SDK desky</t>
  </si>
  <si>
    <t>Likvidace odpadu - poplatek za odvoz suti, 3t kontejner</t>
  </si>
  <si>
    <t>Příplatek za vysokou příčku - rastr 312,5 mm</t>
  </si>
  <si>
    <t>Špalety pro prosklené příčky vč. ALU rohů</t>
  </si>
  <si>
    <r>
      <t xml:space="preserve">Montáž podhledu minerálního (neobsahuje cenu kazet), včetně zavěšeného rastru </t>
    </r>
    <r>
      <rPr>
        <b/>
        <sz val="9"/>
        <rFont val="Arial"/>
        <family val="2"/>
        <charset val="238"/>
      </rPr>
      <t>viditelného</t>
    </r>
    <r>
      <rPr>
        <sz val="9"/>
        <rFont val="Arial"/>
        <family val="2"/>
        <charset val="238"/>
      </rPr>
      <t xml:space="preserve"> </t>
    </r>
  </si>
  <si>
    <t>Polep prosklené příčky, výška pruhu 1 m</t>
  </si>
  <si>
    <t>Tekutá hydroizolace (Sikalastic-200W), dvojnásobný nátěr, včetně HI pásek</t>
  </si>
  <si>
    <t>D+M práškový HP P6Te 21A/183B/C</t>
  </si>
  <si>
    <t>PHP sněhových (CO2) 5 kg, S 5 Kte</t>
  </si>
  <si>
    <t>Náklady na vzorkování materiálů - podlahové krytiny, prosklené příčky, dveře, stěrky, atd.</t>
  </si>
  <si>
    <t>Náklady na zajištění transportních tras - zakrytí, úklid</t>
  </si>
  <si>
    <t>Atypické truhlářské prvky</t>
  </si>
  <si>
    <r>
      <t xml:space="preserve">Montáž MDF soklové lišty </t>
    </r>
    <r>
      <rPr>
        <sz val="9"/>
        <color rgb="FFFF0000"/>
        <rFont val="Arial"/>
        <family val="2"/>
        <charset val="238"/>
      </rPr>
      <t>(bez materiálu, bez formátování)</t>
    </r>
  </si>
  <si>
    <t>Malba bílá omyvatelná, otěruvzdorná</t>
  </si>
  <si>
    <t>Vypracoval:</t>
  </si>
  <si>
    <t>Datum:</t>
  </si>
  <si>
    <t>Typický nábytek (židle, stoly)</t>
  </si>
  <si>
    <t>Akustické prvky na stěnách, zavěšené v prostoru</t>
  </si>
  <si>
    <t>Závěsy</t>
  </si>
  <si>
    <t>Stínící techniku – interiérové rolety, žaluzie</t>
  </si>
  <si>
    <t>Zeminu a rostliny</t>
  </si>
  <si>
    <t>AV techniku</t>
  </si>
  <si>
    <t>Rezervační systém</t>
  </si>
  <si>
    <t>Jádrové vrty</t>
  </si>
  <si>
    <t>DSPS - dokumentace skutečného provedení stavby, 3x paré + elektronicky</t>
  </si>
  <si>
    <r>
      <rPr>
        <b/>
        <sz val="8"/>
        <color rgb="FF01B3CD"/>
        <rFont val="Arial"/>
        <family val="2"/>
        <charset val="238"/>
      </rPr>
      <t>A</t>
    </r>
    <r>
      <rPr>
        <sz val="8"/>
        <color indexed="56"/>
        <rFont val="Arial"/>
        <family val="2"/>
        <charset val="238"/>
      </rPr>
      <t>  </t>
    </r>
    <r>
      <rPr>
        <b/>
        <sz val="8"/>
        <color indexed="23"/>
        <rFont val="Arial"/>
        <family val="2"/>
        <charset val="238"/>
      </rPr>
      <t>Moulíkova 3286/1b,
150 00 Praha 5 - Smíchov</t>
    </r>
  </si>
  <si>
    <t>Ostatní nespecifikované demontáže</t>
  </si>
  <si>
    <t>Zapravení po demontážích</t>
  </si>
  <si>
    <t>Přesun suti do kontejneru vč. naložení a složení suti</t>
  </si>
  <si>
    <t xml:space="preserve">Očištění podkladu pro montáž nové krytiny </t>
  </si>
  <si>
    <t>Montáž vinylové podlahy - čtverce, lamely</t>
  </si>
  <si>
    <t>Práce mimo pracovní dobu dle pravidel budovy (hlučné práce, vrtání, řezání, atd.)</t>
  </si>
  <si>
    <t>Přesun hmot, doprava</t>
  </si>
  <si>
    <t>VN/ON - vedlejší náklady/ostatní náklady</t>
  </si>
  <si>
    <t>Inženýrská činnost</t>
  </si>
  <si>
    <t>Kompletační a koordinační činnost</t>
  </si>
  <si>
    <t>Ostatní inženýrská činnost</t>
  </si>
  <si>
    <t>Finanční náklady</t>
  </si>
  <si>
    <t>Pojištění</t>
  </si>
  <si>
    <t>Finanční rezerva</t>
  </si>
  <si>
    <t>Záruka, reklamace</t>
  </si>
  <si>
    <t>Bankovní záruka</t>
  </si>
  <si>
    <t>Kauce, zádržné</t>
  </si>
  <si>
    <t>Ostatní finanční náklady</t>
  </si>
  <si>
    <t>4.1</t>
  </si>
  <si>
    <t>4.2</t>
  </si>
  <si>
    <t>4.3</t>
  </si>
  <si>
    <t>4.4</t>
  </si>
  <si>
    <t>4.5</t>
  </si>
  <si>
    <t>4.6</t>
  </si>
  <si>
    <t>Provozní vlivy</t>
  </si>
  <si>
    <t>Ztížený pohyb vozidel v centrech měst</t>
  </si>
  <si>
    <t>Ostatní provozní vlivy</t>
  </si>
  <si>
    <t>5.1</t>
  </si>
  <si>
    <t>5.2</t>
  </si>
  <si>
    <t>6.1</t>
  </si>
  <si>
    <t>6.2</t>
  </si>
  <si>
    <t>Náklady na pracovníky</t>
  </si>
  <si>
    <t>Doprava zaměstnanců na staveniště</t>
  </si>
  <si>
    <t>Ubytování</t>
  </si>
  <si>
    <t>Dokumentace stavby</t>
  </si>
  <si>
    <t>Dokladová část/předávací dokumentace</t>
  </si>
  <si>
    <t>Dokumentace skutečného provedení stavby - 3x paré + elektronicky</t>
  </si>
  <si>
    <t>1.1</t>
  </si>
  <si>
    <t>1.2</t>
  </si>
  <si>
    <t>Náklady na pasportizaci prostor před započetím stavby</t>
  </si>
  <si>
    <t>Autorský dozor projektanta</t>
  </si>
  <si>
    <t>Koordinátor BOZP</t>
  </si>
  <si>
    <t>Náklady vzniklé v souvislosti s realizací stavby</t>
  </si>
  <si>
    <t>Pojištění proti vlivu vyšší moci</t>
  </si>
  <si>
    <t>Zařízení staveniště</t>
  </si>
  <si>
    <t>Související práce pro zařízení staveniště</t>
  </si>
  <si>
    <t>Vybavení staveniště</t>
  </si>
  <si>
    <t>Připojení staveniště na inženýrské sítě</t>
  </si>
  <si>
    <t>Zabezpečení staveniště</t>
  </si>
  <si>
    <t>Pronájmy ploch, objektů</t>
  </si>
  <si>
    <t>Zrušení zařízení staveniště</t>
  </si>
  <si>
    <t>4.7</t>
  </si>
  <si>
    <t>3.1</t>
  </si>
  <si>
    <t>3.2</t>
  </si>
  <si>
    <t>3.3</t>
  </si>
  <si>
    <t>3.4</t>
  </si>
  <si>
    <t>3.5</t>
  </si>
  <si>
    <t>3.6</t>
  </si>
  <si>
    <t>2.1</t>
  </si>
  <si>
    <t>2.2</t>
  </si>
  <si>
    <t>2.3</t>
  </si>
  <si>
    <t>2.4</t>
  </si>
  <si>
    <t>2.5</t>
  </si>
  <si>
    <t>2.6</t>
  </si>
  <si>
    <t>Fotodokumentace stavby</t>
  </si>
  <si>
    <t>Náklady na cost management stavby</t>
  </si>
  <si>
    <t>Náklady na předání díla</t>
  </si>
  <si>
    <t>Náklady na projektové řízení stavby</t>
  </si>
  <si>
    <t>3.7</t>
  </si>
  <si>
    <t>3.8</t>
  </si>
  <si>
    <t>3.9</t>
  </si>
  <si>
    <t>BOZP</t>
  </si>
  <si>
    <t>Informační označení stavby</t>
  </si>
  <si>
    <t>Zajištění OOPP pro zaměstnance</t>
  </si>
  <si>
    <t>7.1</t>
  </si>
  <si>
    <t>7.2</t>
  </si>
  <si>
    <t>7.3</t>
  </si>
  <si>
    <t>Osvětlení staveniště, staveništní rozvaděč vč. rozvodu elektroinstalace</t>
  </si>
  <si>
    <t>2.7</t>
  </si>
  <si>
    <t>Autorský dozor architekta</t>
  </si>
  <si>
    <t>Náklady na kolaudaci</t>
  </si>
  <si>
    <t>3.10</t>
  </si>
  <si>
    <t xml:space="preserve">ARS - stavební práce </t>
  </si>
  <si>
    <t>ODP - ostatní doplněné položky</t>
  </si>
  <si>
    <t>VÝKAZ VÝMĚR</t>
  </si>
  <si>
    <t>KCP - Toalety + kuchyňky 2.PP, 1.PP, 2.NP, 4.NP a 5.NP</t>
  </si>
  <si>
    <t>Kongresové centrum Praha</t>
  </si>
  <si>
    <t>Kongresové centrum Praha a.s.</t>
  </si>
  <si>
    <t>2.PP, 1.PP, 2.NP, 4.NP, 5.NP</t>
  </si>
  <si>
    <t>2.NP</t>
  </si>
  <si>
    <t>4.NP</t>
  </si>
  <si>
    <t>5.NP</t>
  </si>
  <si>
    <t>-</t>
  </si>
  <si>
    <t>Výkaz výměr neobsahuje:</t>
  </si>
  <si>
    <t xml:space="preserve"> </t>
  </si>
  <si>
    <r>
      <rPr>
        <b/>
        <sz val="8"/>
        <color rgb="FF01B3CD"/>
        <rFont val="Arial"/>
        <family val="2"/>
        <charset val="238"/>
      </rPr>
      <t>T</t>
    </r>
    <r>
      <rPr>
        <b/>
        <sz val="8"/>
        <color indexed="63"/>
        <rFont val="Arial"/>
        <family val="2"/>
        <charset val="238"/>
      </rPr>
      <t xml:space="preserve">   </t>
    </r>
    <r>
      <rPr>
        <b/>
        <sz val="8"/>
        <color indexed="23"/>
        <rFont val="Arial"/>
        <family val="2"/>
        <charset val="238"/>
      </rPr>
      <t>+420 602 257 600</t>
    </r>
  </si>
  <si>
    <r>
      <rPr>
        <b/>
        <sz val="8"/>
        <color rgb="FF01B3CD"/>
        <rFont val="Arial"/>
        <family val="2"/>
        <charset val="238"/>
      </rPr>
      <t>A</t>
    </r>
    <r>
      <rPr>
        <sz val="8"/>
        <color indexed="56"/>
        <rFont val="Arial"/>
        <family val="2"/>
        <charset val="238"/>
      </rPr>
      <t>  </t>
    </r>
    <r>
      <rPr>
        <b/>
        <sz val="8"/>
        <color indexed="23"/>
        <rFont val="Arial"/>
        <family val="2"/>
        <charset val="238"/>
      </rPr>
      <t>Moulíkova 3286/1b,
    150 00 Praha 5 - Smíchov</t>
    </r>
  </si>
  <si>
    <t>Pozice</t>
  </si>
  <si>
    <t>Výrobce</t>
  </si>
  <si>
    <t>Poznámka</t>
  </si>
  <si>
    <t>Demontáže</t>
  </si>
  <si>
    <t/>
  </si>
  <si>
    <t>Demontáže zařízovacích předmětů a části porubí ZTI v rekonstruovaných toaletách. Napojení na vodu a kanalizaci bude maximálně zachováno pro napojení nového, shodného zařizovacího předmětu.</t>
  </si>
  <si>
    <t>Závěsné umyvadlo, včetně zavěšení, sifonu a baterie</t>
  </si>
  <si>
    <t>Sprcha, včetně vaničky, nástěnné baterie a sprchové hlavice</t>
  </si>
  <si>
    <t>Sprcha, včetně podlahové vpusti, nástěnné baterie a sprchové hlavice</t>
  </si>
  <si>
    <t>WC kombi</t>
  </si>
  <si>
    <t>Nové prvky + montáž</t>
  </si>
  <si>
    <t>Výměna stávajících zařizovacích předmětů kus za kus, včetně příslušenství</t>
  </si>
  <si>
    <t>WC</t>
  </si>
  <si>
    <t>WC kombi zadní vývod, DEEP by JIKA „zadní vývod,boční přívod</t>
  </si>
  <si>
    <t>Sedátko WC Jika duraplastové s kov.panty Pure rychloupinaci bila</t>
  </si>
  <si>
    <t xml:space="preserve">Zvukoizolační deska pod WC </t>
  </si>
  <si>
    <t>Vyrovnávací sada pro instalaci keramických výrobků</t>
  </si>
  <si>
    <t>U</t>
  </si>
  <si>
    <t>Umyvadlo klasické Jika s otvorem Lyra plus 60cm bila</t>
  </si>
  <si>
    <t>Baterie umyvadlová JIKA stojánková páková Talas bez výpusti chrom</t>
  </si>
  <si>
    <t>Sifon umyvadlový mosazný easy trubkový 5/4" 32 mm chrom</t>
  </si>
  <si>
    <t>SM1</t>
  </si>
  <si>
    <t>Sprchová vanička 1000x800mm</t>
  </si>
  <si>
    <t>Sprchové dveře</t>
  </si>
  <si>
    <t>Dilatační páska mezi vaničku a stěnu</t>
  </si>
  <si>
    <t>Sprchový set, hadice 160 cm, tyč 60 cm, chrom</t>
  </si>
  <si>
    <t>Vaničkový sifon (dle výšky vaničky), kovová krytka, chrom</t>
  </si>
  <si>
    <t>Nástěnná páková mísící baterie</t>
  </si>
  <si>
    <t>SM2</t>
  </si>
  <si>
    <t>Sprchový žlab cca 0,5m</t>
  </si>
  <si>
    <t>Odvodní talířový ventil EFF-C 200</t>
  </si>
  <si>
    <t>Odvodní talířový ventil EFF-C 125</t>
  </si>
  <si>
    <t>Potrubní prvky</t>
  </si>
  <si>
    <t>Délka potrubí je včetně přídavku na prořez 2 %
Délka potrubí je včetně přídavku na tvarovky 20 %
Izolace jsou včetně přídavku na izolacei armatur a tvarovek 15 %</t>
  </si>
  <si>
    <t>SV</t>
  </si>
  <si>
    <t>Potrubí EVO PP-RCT S4/PN22/SDR9 20x2,3</t>
  </si>
  <si>
    <t>KAN</t>
  </si>
  <si>
    <t>Potrubí kanalizační PP HT 40x1,8</t>
  </si>
  <si>
    <t>Potrubí kanalizační PP HT 50x1,8</t>
  </si>
  <si>
    <t>Potrubí kanalizační PP HT 110x2,7</t>
  </si>
  <si>
    <t>Potrubní izolační pouzdro pěnové Mirelon Pro 13mm, d=20mm</t>
  </si>
  <si>
    <t>m</t>
  </si>
  <si>
    <t>Uložení potrubí, objímky, průchodky</t>
  </si>
  <si>
    <t>Drobný montážní a upevňovací materiál</t>
  </si>
  <si>
    <t xml:space="preserve">Sekání do zdiva a podlahy pro vodovod a kanalizaci </t>
  </si>
  <si>
    <t>x</t>
  </si>
  <si>
    <t>Dokumentace skutečného provedení stavby, dílenská dokumentace</t>
  </si>
  <si>
    <t>Pasportizace prostor při převzetí staveniště</t>
  </si>
  <si>
    <t>Odzkoušení, propláchnutí, dezinfekce, zkoušky, zaškolení obsluhy a revize</t>
  </si>
  <si>
    <t>Vypuštění a napuštění rozvodu vodovodu vč. odvzdušnění</t>
  </si>
  <si>
    <t>Tlaková zkouška vodovodu</t>
  </si>
  <si>
    <t xml:space="preserve">Pomocné lešení a montážní plošiny pro montáž příp. jeřábnické práce </t>
  </si>
  <si>
    <t>Připlatek za práci mimo pracovní dobu</t>
  </si>
  <si>
    <t xml:space="preserve">Zařízení staveniště profese, vybavení OOPP a plnění BOZP </t>
  </si>
  <si>
    <t>Přesun hmot, úklid a odvoz odpadového materiálu, ekologická likvidace odpadu</t>
  </si>
  <si>
    <t>Doprava</t>
  </si>
  <si>
    <t>a</t>
  </si>
  <si>
    <t>Tato dokumentace nenahrazuje dílenskou dokumentaci.</t>
  </si>
  <si>
    <t>b</t>
  </si>
  <si>
    <t>Informace z tohoto dokumentu mohou být použity jenom v souvislosti s tímto projektem.</t>
  </si>
  <si>
    <t>c</t>
  </si>
  <si>
    <t>Informace na tomto dokumentu nemohou být v žádném případě svévolně pozměněny, doplňovány nebo odstraňovány.</t>
  </si>
  <si>
    <t>d</t>
  </si>
  <si>
    <t>V případě, že bude nutné provést jakékoliv změny v tomto dokumentu, jediným autorizovaným subjektem k těmto úkonům je firma Capexus s.r.o.</t>
  </si>
  <si>
    <t>e</t>
  </si>
  <si>
    <t>Žádné prvky a data a jiné informace z této dokumentace nemohou být kopírovány, nebo použity pro jiné projekty bez výslovného souhlasu firmy Capexus s.r.o.</t>
  </si>
  <si>
    <t>f</t>
  </si>
  <si>
    <t>Výkresy architektonických  detailů jsou pouze schémata a slouží pouze k orientaci. Detaily jsou vypracovány na základě konzultací s referenčními dodavateli. Definitivní řešení bude prováděno dle systémových detailů vybraného dodavatele.</t>
  </si>
  <si>
    <t>g</t>
  </si>
  <si>
    <t>Veškeré viditelné prvky (vzorky) budou předloženy k odsouhlasení architekta a investora.</t>
  </si>
  <si>
    <t>h</t>
  </si>
  <si>
    <t>Veškeré kóty jsou pouze orientační. před započetím realizace nutno ověřit na stavbě.</t>
  </si>
  <si>
    <t>i</t>
  </si>
  <si>
    <t>Dodavatel je povinen provést kontrolu věcné správnosti dokumentace veškerých konstrukcí a prvků. (též v návaznosti na skutečný stav), kontrolu souladu s ČSN včetně speciálních profesí a v případě nesouladu či pochybností o jakékoliv části neprodleně upozornit investora a GP.</t>
  </si>
  <si>
    <t>1.3</t>
  </si>
  <si>
    <t>1.4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</si>
  <si>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</si>
  <si>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</si>
  <si>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</si>
  <si>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</si>
  <si>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</si>
  <si>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</si>
  <si>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</si>
  <si>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</si>
  <si>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</si>
  <si>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</si>
  <si>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</si>
  <si>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</si>
  <si>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</si>
  <si>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</si>
  <si>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4.8</t>
  </si>
  <si>
    <t>4.9</t>
  </si>
  <si>
    <t>4.10</t>
  </si>
  <si>
    <t>Zdravotechnika 2.PP</t>
  </si>
  <si>
    <t>ARS - stavební část toalety</t>
  </si>
  <si>
    <t>ARS - stavební část kuchyňky</t>
  </si>
  <si>
    <t>Pisoár včetně příslušenství</t>
  </si>
  <si>
    <t>Vlevka závěsná</t>
  </si>
  <si>
    <t>SM3</t>
  </si>
  <si>
    <t>Sprchová vanička 900x800mm</t>
  </si>
  <si>
    <t>PS</t>
  </si>
  <si>
    <t>Pisoár Jika Golem antivandal se senzorem bílá</t>
  </si>
  <si>
    <t>Příslušenství k pisoárům Jika - automatický splachovač s infr.senzorem</t>
  </si>
  <si>
    <t>VL1</t>
  </si>
  <si>
    <t>Výlevka nástěnná s mřížkou, včetně ukotvení</t>
  </si>
  <si>
    <t>Nástěnné baterie s dlouhým ramínkem</t>
  </si>
  <si>
    <t>1.5</t>
  </si>
  <si>
    <t>Zdravotechnika 1.PP</t>
  </si>
  <si>
    <t>WC s tlakovým splachovačem</t>
  </si>
  <si>
    <t>Vlevka volně stojící</t>
  </si>
  <si>
    <t>Rohový ventil (výměna za tlkaové splachování)</t>
  </si>
  <si>
    <t>Zdravotechnika 2.NP</t>
  </si>
  <si>
    <t>Stávající kuchyňka (dřez, myčka, kuchyňská linka)</t>
  </si>
  <si>
    <t>VL2</t>
  </si>
  <si>
    <t>Výlevka volně stojící Jika Miro zadní odpad, včetně ukotvrní. (na stavbě nutno ověřit napojení stávající výlevky, při obhlídce nebyla dostupná)</t>
  </si>
  <si>
    <t>WCi</t>
  </si>
  <si>
    <t>Jika Deep by Jika kompaktní záchodová mísa pro osoby se zdravotním postižením</t>
  </si>
  <si>
    <t>Sedátko WC pro invalidy</t>
  </si>
  <si>
    <t>Oddálenné splachování</t>
  </si>
  <si>
    <t>Vodorovná madla k WC pro invalidy, jedno madlo sklopné (pro přístup z jedné strany)</t>
  </si>
  <si>
    <t>Krycí deska splachovací nádržky</t>
  </si>
  <si>
    <t>Ovladač signalizačního systému nouzového volání (dodávka elektro)</t>
  </si>
  <si>
    <t>Ui</t>
  </si>
  <si>
    <t>Umyvadlo pro invalidy - otvor pro baterii uprostřed</t>
  </si>
  <si>
    <t>Umyvadlová baterie stojánková s pákovým ovládáním, bez výpusti chrom</t>
  </si>
  <si>
    <t>Výpust umyvadlová s přepadem</t>
  </si>
  <si>
    <t>Sifon umyvadlový plastový</t>
  </si>
  <si>
    <t>Svislé madlo o minimální délce 500mm</t>
  </si>
  <si>
    <t>2.22</t>
  </si>
  <si>
    <t>2.23</t>
  </si>
  <si>
    <t>2.24</t>
  </si>
  <si>
    <t>2.25</t>
  </si>
  <si>
    <t>2.26</t>
  </si>
  <si>
    <t>2.27</t>
  </si>
  <si>
    <t>2.28</t>
  </si>
  <si>
    <t>2.29</t>
  </si>
  <si>
    <t>Zdravotechnika 4.NP</t>
  </si>
  <si>
    <t>WC pro invalidy, včetně madel</t>
  </si>
  <si>
    <t>Umyvadlo pro invalidy, včetně madel</t>
  </si>
  <si>
    <t>1.6</t>
  </si>
  <si>
    <t>Zdravotechnika 5.NP</t>
  </si>
  <si>
    <t>2.PP
1a</t>
  </si>
  <si>
    <t>2.PP
1b</t>
  </si>
  <si>
    <t>1.PP
2a</t>
  </si>
  <si>
    <t>není součástí</t>
  </si>
  <si>
    <t>5.3</t>
  </si>
  <si>
    <t>5.4</t>
  </si>
  <si>
    <t>5.5</t>
  </si>
  <si>
    <t>Demontáž podhledu lamelového, včetně nosného rastru</t>
  </si>
  <si>
    <t>Demontáž sanitárních doplňků</t>
  </si>
  <si>
    <t>Výlevka volně stojící</t>
  </si>
  <si>
    <t>Úprava rozvodů pro novou kuchyňku</t>
  </si>
  <si>
    <t>Příplatek za ztíženou demontáž keramických obkladů okolo stávajících dveřních zárubní</t>
  </si>
  <si>
    <t>Sanitární příčky</t>
  </si>
  <si>
    <t>PS 2.PP 1a</t>
  </si>
  <si>
    <t>Zpětná montáž vyvěšených křídel</t>
  </si>
  <si>
    <t>Dodávka dlaždic, typ: RAKO Extra DAR4H724 45x45 cm, včetně prořezu</t>
  </si>
  <si>
    <t>C1</t>
  </si>
  <si>
    <t>F2</t>
  </si>
  <si>
    <t>P1/Q1</t>
  </si>
  <si>
    <t>Montáž soklíků z dlaždic (bez materiálu)</t>
  </si>
  <si>
    <t>PS 2.PP 1b</t>
  </si>
  <si>
    <t>PS 1.PP 2a</t>
  </si>
  <si>
    <t>1.PP
2bc</t>
  </si>
  <si>
    <t>PS 1.PP 2bc</t>
  </si>
  <si>
    <t>Demontáž sanitárních příček včetně dveří</t>
  </si>
  <si>
    <t>PS 2.NP</t>
  </si>
  <si>
    <t>Dpos</t>
  </si>
  <si>
    <t>D+M pouzdra pro plné posuvné dveře, rozměr křídla: 800x2100 mm</t>
  </si>
  <si>
    <t>D+M interiérových plných hladkých dveří, ref. DAKOTA NV 23269, rozvměr: 800x2100 mm, lakovaná MDF v RAL 7047, kování mušle, včetně ocelové obložkové zárubně RAL 7047</t>
  </si>
  <si>
    <t>Rozsah VV:</t>
  </si>
  <si>
    <t>VV úpravy toalet počítá s úpravou dvou částí (1a, 1b) na 1.PP, dvou částí (2a, 2bc) na 1.PP a jedné části na 2.NP, 4.NP a 5.NP</t>
  </si>
  <si>
    <t>Demontáž kuchyňky včetně následné likvidace</t>
  </si>
  <si>
    <t>PS 4.NP</t>
  </si>
  <si>
    <t>PS 5.NP</t>
  </si>
  <si>
    <t>Demontáž dvoukřídlých dveří včetně zárubně (SDK)</t>
  </si>
  <si>
    <t>Demontáž stávající krytiny</t>
  </si>
  <si>
    <t>Zpětná montáž kazet minerálního podhledu včetně úpravy rastru</t>
  </si>
  <si>
    <t>Dodávka kazet minerálního podhledu, typ: AMF Ecomin Filigran 600x600x13 mm včetně prořezu 20%</t>
  </si>
  <si>
    <t>Polep stávajícího dveřního křídla folií dle RAL 7006</t>
  </si>
  <si>
    <t>Nátěr dveřní zárubně: Rapid Dry dle RAL7006</t>
  </si>
  <si>
    <t xml:space="preserve">Přebroušení podkladu </t>
  </si>
  <si>
    <t>Dodávka dlaždic, typ: RAKO Extra DAR4H724 45x45 cm, včetně prořezu 20%</t>
  </si>
  <si>
    <t>Dodávka obkladů, typ: RAKO WAAMB000 bílá lesk 19,8x39,8,  v. 2,6 m (podlaha-podhled) včetně prořezu 20%</t>
  </si>
  <si>
    <t>Zásobník na toaletní papír, nerez mat</t>
  </si>
  <si>
    <t>WC štětka OPTIMA kartáčovaná nerez STETKAMAT</t>
  </si>
  <si>
    <t>Zásobník na hygienické sáčky Bemeta chrom ZASHYGSAPLAST</t>
  </si>
  <si>
    <t>Odpadkový koš nástěnný, nerez mat</t>
  </si>
  <si>
    <t>Zásobník na papírové ručníky Novaservis nerez 69089.4</t>
  </si>
  <si>
    <t>Stojatý koš Multi 3l nerez lesk KOS3NEW</t>
  </si>
  <si>
    <t>Bemeta dávkovač tekutého mýdla Bemeta nerez 105109075</t>
  </si>
  <si>
    <t>Bemeta háček Neo nerez 104106025</t>
  </si>
  <si>
    <t>Zrcadlo nástěnné do obkladu, rozměr 1605x1000, zabroušené hrany</t>
  </si>
  <si>
    <t>Náklady na vzorkování materiálů - podlahové krytiny, prosklené příčky, dveře, obklady, dlažby, sanitární doplňky</t>
  </si>
  <si>
    <t>Toalety invalida</t>
  </si>
  <si>
    <t>Doplnění madel na stávající dveře</t>
  </si>
  <si>
    <t>Sklopné madlo, ref: BEMETA</t>
  </si>
  <si>
    <t>Sklopné zrcadlo, ref: BEMETA</t>
  </si>
  <si>
    <t>Pevné madlo, ref: BEMETA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</si>
  <si>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</si>
  <si>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</si>
  <si>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</si>
  <si>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</si>
  <si>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</si>
  <si>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</si>
  <si>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</si>
  <si>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</si>
  <si>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</si>
  <si>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</si>
  <si>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</si>
  <si>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</si>
  <si>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</si>
  <si>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</si>
  <si>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4.11</t>
  </si>
  <si>
    <t>4.12</t>
  </si>
  <si>
    <t>4.13</t>
  </si>
  <si>
    <t>5.6</t>
  </si>
  <si>
    <t>6.3</t>
  </si>
  <si>
    <t>6.4</t>
  </si>
  <si>
    <t>6.5</t>
  </si>
  <si>
    <t>7.4</t>
  </si>
  <si>
    <t>7.5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</si>
  <si>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</si>
  <si>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</si>
  <si>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</si>
  <si>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</si>
  <si>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</si>
  <si>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</si>
  <si>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</si>
  <si>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</si>
  <si>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</si>
  <si>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</si>
  <si>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</si>
  <si>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</si>
  <si>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</si>
  <si>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</si>
  <si>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</si>
  <si>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</si>
  <si>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</si>
  <si>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</si>
  <si>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</si>
  <si>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</si>
  <si>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</si>
  <si>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</si>
  <si>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12.1</t>
  </si>
  <si>
    <t>13.1</t>
  </si>
  <si>
    <t>Demontáž stávajících dřevěných obkladů včetně zapravení</t>
  </si>
  <si>
    <t>D+M SDK příčky, W112, tl.100mm, 4xRB(GKB) 12,5mm, CW 50, UW + TI - nadpraží pro PP</t>
  </si>
  <si>
    <t>Doplnění záklopu z SDK desky po rozklopení SDK příčky</t>
  </si>
  <si>
    <t>Kuchyňka MALÁ</t>
  </si>
  <si>
    <t>Kuchyně VĚTŠÍ</t>
  </si>
  <si>
    <t>Výměra celkem</t>
  </si>
  <si>
    <t>D+M obkladových lišt</t>
  </si>
  <si>
    <t>8.4</t>
  </si>
  <si>
    <t>11.12</t>
  </si>
  <si>
    <t>11.13</t>
  </si>
  <si>
    <t>11.14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</si>
  <si>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</si>
  <si>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</si>
  <si>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</si>
  <si>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</si>
  <si>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</si>
  <si>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</si>
  <si>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</si>
  <si>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</si>
  <si>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</si>
  <si>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</si>
  <si>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14.1</t>
  </si>
  <si>
    <t>14.2</t>
  </si>
  <si>
    <t>Podlahy povlakové</t>
  </si>
  <si>
    <t>Zpětná montáž podlahové krytiny</t>
  </si>
  <si>
    <t>Dodávka kobercových dílců pro doplnění po bourané příčce, typ dle původního (bude upřesněno)</t>
  </si>
  <si>
    <t>D+M jednoduše prosklené zaoblené bezrámové příčky Verti AERO, Rw=37 dB, výška konstrukce 3 m, včetně 1x prosklených dveří 800x2100 mm v rámové zárubni</t>
  </si>
  <si>
    <t>Dodávka soklové lišty</t>
  </si>
  <si>
    <t>D+M kuchyňské linky, materiálové řešení: dvířka - LDTD tl. 18 mm, Egger U201 ST9, police - LDTD tl. 18 mm, Egger W1000 ST9,  pracovní deska - Egger W1100 PG, korpus, police: LDTD tl. 18 mm, kování: nábytkové zvěsy / Tip-On, délka prvku: 4,356 m, výška prvku: 2,5 m, včetně LED pásků a vestavného koše EURO CARGO S 3610-62</t>
  </si>
  <si>
    <t>D+M mikrovlnné trouby  (bude vzorkováno)</t>
  </si>
  <si>
    <t>D+M myčky Bosch SBD6TCX00E</t>
  </si>
  <si>
    <t>D+M lednice, typ: Bosch KIL42VFE0 Serie 4</t>
  </si>
  <si>
    <t>D+M kuchyňské linky, materiálové řešení: dvířka - LDTD tl. 18 mm, Egger U201 ST9, police - LDTD tl. 18 mm, Egger W1000 ST9,  pracovní deska - Egger W1100 PG, korpus, police: LDTD tl. 18 mm, kování: nábytkové zvěsy / Tip-On, délka prvku: 3,34 m, výška prvku: 2,6 m, včetně LED pásků</t>
  </si>
  <si>
    <t>D+M lednice malá (bude vzorkováno)</t>
  </si>
  <si>
    <t xml:space="preserve">Dodání vinylových lamel Tajima Contract Click vč. prořezu 20% </t>
  </si>
  <si>
    <t>8.8</t>
  </si>
  <si>
    <t>6.6</t>
  </si>
  <si>
    <t>6.7</t>
  </si>
  <si>
    <t>6.8</t>
  </si>
  <si>
    <t>8.5</t>
  </si>
  <si>
    <t>8.6</t>
  </si>
  <si>
    <t>8.7</t>
  </si>
  <si>
    <t>8.9</t>
  </si>
  <si>
    <t>8.10</t>
  </si>
  <si>
    <t>8.11</t>
  </si>
  <si>
    <t>9.10</t>
  </si>
  <si>
    <t>9.4</t>
  </si>
  <si>
    <t>9.5</t>
  </si>
  <si>
    <t>9.6</t>
  </si>
  <si>
    <t>9.7</t>
  </si>
  <si>
    <t>9.8</t>
  </si>
  <si>
    <t>9.9</t>
  </si>
  <si>
    <t>9.11</t>
  </si>
  <si>
    <t>Dodání kazet minerálního podhledu - AMF Ecomin Filigran 600x600x13mm vč. prořezu 20%</t>
  </si>
  <si>
    <t>Revitalizace prostor Kongresového centra Praha a.s. - 2.PP</t>
  </si>
  <si>
    <t>Počet</t>
  </si>
  <si>
    <t>Cena celkem
M.j. bez DPH</t>
  </si>
  <si>
    <t>Cena celkem
bez DPH</t>
  </si>
  <si>
    <t>INSTALACE SILNOPROUD 230/400V</t>
  </si>
  <si>
    <t>Demontáže - 2.PP - pozice A</t>
  </si>
  <si>
    <t>Svítidlo do podhledu / přisazené</t>
  </si>
  <si>
    <t>set</t>
  </si>
  <si>
    <t>Zásuvka 230V/16A</t>
  </si>
  <si>
    <t>Vypínač, tlačítko</t>
  </si>
  <si>
    <t>Ostatní, blíže nespecifikovaný materiál</t>
  </si>
  <si>
    <t>Demontáže - 2.PP - pozice B</t>
  </si>
  <si>
    <t>Rozvaděče - 2.PP - pozice A</t>
  </si>
  <si>
    <t>Doplnění stávajícího rozvaděče o proudový chránič s nadproudovou ochranou, stávající kabelový vývod</t>
  </si>
  <si>
    <t>Proudový chránič s nadproudovou ochranou, 16A, char. B, 30mA, typ A</t>
  </si>
  <si>
    <t>Kabely na propojení, CAY 6</t>
  </si>
  <si>
    <t>Pomocný montážní materiál</t>
  </si>
  <si>
    <t>Rozvaděče - 2.PP - pozice B</t>
  </si>
  <si>
    <t>Koncové prvky - 2.PP - pozice A</t>
  </si>
  <si>
    <t>Vypínač řaz.1</t>
  </si>
  <si>
    <t>Klapka 1,6,7</t>
  </si>
  <si>
    <t>Rámeček jednonásobný</t>
  </si>
  <si>
    <t>Rámeček dvojnásobný</t>
  </si>
  <si>
    <t>Pohybové čidlo do podhledu 360°, spíná min. 1000W, 230V, např. Kanlux MERGE-WT-O-W IP65</t>
  </si>
  <si>
    <t>Drobný montážní materiál</t>
  </si>
  <si>
    <t>Koncové prvky - 2.PP - pozice B</t>
  </si>
  <si>
    <t>Kabely - 2.PP - pozice A</t>
  </si>
  <si>
    <t>Kabel CYKY-J 3x1,5</t>
  </si>
  <si>
    <t>Kabel CYKY-J 3x2,5</t>
  </si>
  <si>
    <t>Kabel CYKY-O 3x1,5</t>
  </si>
  <si>
    <t>Vodič CY 4</t>
  </si>
  <si>
    <t>Vodič CYA 4</t>
  </si>
  <si>
    <t>Drobný montážní a spojovací materiál</t>
  </si>
  <si>
    <t>Kabely - 2.PP - pozice B</t>
  </si>
  <si>
    <t>Instalační materiál, trasy - 2.PP - pozice A</t>
  </si>
  <si>
    <t>Krabice přístrojová pod omítku Kopos KP 68_KE</t>
  </si>
  <si>
    <t>Krabice rozvodná, do podhledu</t>
  </si>
  <si>
    <t>Ukončení vodičů do 2,5</t>
  </si>
  <si>
    <t>Kabelová příchytka GRIP 80/40</t>
  </si>
  <si>
    <t>Kabelová příchytka hmoždinka/pásek</t>
  </si>
  <si>
    <t>Příchytka KOPOS pozinkovaná dvojitá 16mm 6716ED PO</t>
  </si>
  <si>
    <t>Krabice požárně odolná Kopos KSK 100_PO 101x101x63,5mm krytí IP66 oranžová</t>
  </si>
  <si>
    <t>Vyřezání drážky pro kabel/y do zdiva a stavební zapravení (odhad)</t>
  </si>
  <si>
    <t>Ostatní stavební přípomoce nad rámec přípomocí zahrnutých v jednotkových cenách</t>
  </si>
  <si>
    <t>Instalační materiál, trasy - 2.PP - pozice B</t>
  </si>
  <si>
    <t>Vyřezání drážky do zdiva pro kabel/y a stavební zapravení (odhad)</t>
  </si>
  <si>
    <t>Svítidla - 2.PP - pozice A</t>
  </si>
  <si>
    <t>SV1 - svítidlo do podhledu - např, Kanlux BRAVO S 40W6060NW W, LED, 230V, 4000lm 4000K, rozměr 600x600, 38W, 4000K, IP20, barva bílá, CRI=80</t>
  </si>
  <si>
    <t>SV2 - svítidlo do podhledu - např, Kanlux BLINGO LED IPRN38W 6060NW, LED, 230V, 3800lm 4000K, rozměr 600x600, 38W, 4000K, IP44, barva bílá, CRI=80</t>
  </si>
  <si>
    <t>BRAVO DRIVER 40W Kanlux 28026</t>
  </si>
  <si>
    <t>SV3 - svítidlo LED určené pro přisazenou montáž (nad zrcadlo), např, Eglo, LED Koupelnové osvětlení zrcadla LED/14W/230V 4000K 120 cm IP44, EG99297</t>
  </si>
  <si>
    <t>Nouzové protipanické svítidlo, vestavné, 230 VAC, 50 Hz, 4W, CBS, min. 1h, např. Beghelli, Pluraluce, L.LARGA DWRC LGS230</t>
  </si>
  <si>
    <t>Úprava osvětlení - přepojení, přeokruhování</t>
  </si>
  <si>
    <t>Úprava osvětlení NO - přeprogramování (CBS), nastavení, uvedení do provozu</t>
  </si>
  <si>
    <t>Svítidla - 2.PP - pozice B</t>
  </si>
  <si>
    <t>OSTATNÍ</t>
  </si>
  <si>
    <t>Zaškolení obsluhy a revize silnoproudu</t>
  </si>
  <si>
    <t>Měření intenzity umělého osvětlení</t>
  </si>
  <si>
    <t>Pomocné lešení a montážní plošiny pro montáž</t>
  </si>
  <si>
    <t>Kompletace zásuvek a vypínačů - řada ABB LEVIT, barva bílá</t>
  </si>
  <si>
    <r>
      <t>Kabeláž v CYKY</t>
    </r>
    <r>
      <rPr>
        <i/>
        <sz val="9"/>
        <rFont val="Arial"/>
        <family val="2"/>
        <charset val="238"/>
      </rPr>
      <t>, demontáže</t>
    </r>
    <r>
      <rPr>
        <sz val="9"/>
        <rFont val="Arial"/>
        <family val="2"/>
        <charset val="238"/>
      </rPr>
      <t>, přesuny</t>
    </r>
  </si>
  <si>
    <r>
      <t xml:space="preserve">Kabel ohniodolný Prafladur (V) 3x1,5 PH120-R </t>
    </r>
    <r>
      <rPr>
        <i/>
        <sz val="9"/>
        <rFont val="Arial"/>
        <family val="2"/>
        <charset val="238"/>
      </rPr>
      <t>(posun stávajícího NO, odhad)</t>
    </r>
  </si>
  <si>
    <r>
      <t xml:space="preserve">Kabel ohniodolný Prafladur (V) 3x1,5 PH120-R </t>
    </r>
    <r>
      <rPr>
        <i/>
        <sz val="9"/>
        <rFont val="Arial"/>
        <family val="2"/>
        <charset val="238"/>
      </rPr>
      <t>(NO)</t>
    </r>
  </si>
  <si>
    <t>Revitalizace prostor Kongresového centra Praha a.s. - 1.PP</t>
  </si>
  <si>
    <t>Demontáže - 1.PP - pozice A</t>
  </si>
  <si>
    <t>Demontáže - 1.PP - pozice B</t>
  </si>
  <si>
    <t>Demontáže - 1.PP - pozice C</t>
  </si>
  <si>
    <t>Rozvaděče - 1.PP - pozice A</t>
  </si>
  <si>
    <t>Rozvaděče - 1.PP - pozice B</t>
  </si>
  <si>
    <t>Rozvaděče - 1.PP - pozice C</t>
  </si>
  <si>
    <t>Koncové prvky - 1.PP - pozice A</t>
  </si>
  <si>
    <t>Koncové prvky - 1.PP - pozice B</t>
  </si>
  <si>
    <t>Koncové prvky - 1.PP - pozice C</t>
  </si>
  <si>
    <t>Kabely - 1.PP - pozice A</t>
  </si>
  <si>
    <t>Kabely - 1.PP - pozice B</t>
  </si>
  <si>
    <t>Kabely - 1.PP - pozice C</t>
  </si>
  <si>
    <t>Instalační materiál, trasy - 1.PP - pozice A</t>
  </si>
  <si>
    <t>Instalační materiál, trasy - 1.PP - pozice B</t>
  </si>
  <si>
    <t>Instalační materiál, trasy - 1.PP - pozice C</t>
  </si>
  <si>
    <t>Svítidla - 1.PP - pozice A</t>
  </si>
  <si>
    <t>Svítidla - 1.PP - pozice B</t>
  </si>
  <si>
    <t>SV4 - svítidlo LED určené pro přisazenou montáž (nad zrcadlo), např, Eglo, LED Koupelnové osvětlení zrcadla 230V, 4000K, délka 600mm, 1350lm, 11W, IP44, PANDELLA 96065</t>
  </si>
  <si>
    <t>Svítidla - 1.PP - pozice C</t>
  </si>
  <si>
    <t>Revitalizace prostor Kongresového centra Praha a.s. - 2.NP</t>
  </si>
  <si>
    <t>Demontáže - 2.NP</t>
  </si>
  <si>
    <t>Rozvaděče - 2.NP</t>
  </si>
  <si>
    <t>Koncové prvky - 2.NP</t>
  </si>
  <si>
    <t>Kabely - 2.NP</t>
  </si>
  <si>
    <t>Instalační materiál, trasy - 2.NP</t>
  </si>
  <si>
    <t>Svítidla - 2.NP</t>
  </si>
  <si>
    <t>Revitalizace prostor Kongresového centra Praha a.s. - 4.NP</t>
  </si>
  <si>
    <t>Demontáže - 4.NP</t>
  </si>
  <si>
    <t>Rozvaděče - 4.NP</t>
  </si>
  <si>
    <t>Koncové prvky - 4.NP</t>
  </si>
  <si>
    <t>ABB 3280B-C10001 B Sada pro nouzovou signalizaci, alpská bílá</t>
  </si>
  <si>
    <t>Kabely - 4.NP</t>
  </si>
  <si>
    <t>Instalační materiál, trasy - 4.NP</t>
  </si>
  <si>
    <t>Svítidla - 4.NP</t>
  </si>
  <si>
    <t>SV3 - svítidlo LED určené pro přisazenou montáž (nad zrcadlo), např, Eglo, LED Koupelnové osvětlení zrcadla LED/14W/230V 4000K, délka 120 cm IP44, EG99297</t>
  </si>
  <si>
    <t>Revitalizace prostor Kongresového centra Praha a.s. - 5.NP</t>
  </si>
  <si>
    <t>Demontáže - 5.NP</t>
  </si>
  <si>
    <t>Demontáž kuchyňských spotřebičů</t>
  </si>
  <si>
    <t>Rozvaděče - 5.NP</t>
  </si>
  <si>
    <t>Koncové prvky - 5.NP</t>
  </si>
  <si>
    <t>Kabely - 5.NP</t>
  </si>
  <si>
    <t>Instalační materiál, trasy - 5.NP</t>
  </si>
  <si>
    <t>Svítidla - 5.NP</t>
  </si>
  <si>
    <t>Úprava elektroinstalací pro novou kuchyňku na 2.NP</t>
  </si>
  <si>
    <t>Úprava elektroinstalací pro novou kuchyňku na 4.NP</t>
  </si>
  <si>
    <t>Úprava elektroinstalací pro novou kuchyňku na 5.NP</t>
  </si>
  <si>
    <t>Úpravy technologií MaR, EPS, ERO, SHZ, CCTV</t>
  </si>
  <si>
    <t>PJ/01</t>
  </si>
  <si>
    <t>PJ/03</t>
  </si>
  <si>
    <t>PJ/02</t>
  </si>
  <si>
    <t xml:space="preserve">Přesun hmot </t>
  </si>
  <si>
    <t>D+M myčky Bosch SBD6TCX01E</t>
  </si>
  <si>
    <t>D+M Granitový dřez Franke (bude vzorkováno)</t>
  </si>
  <si>
    <t>Cena celkem bez DPH 2.PP
1a</t>
  </si>
  <si>
    <t>Cena celkem bez DPH 2.PP
1b</t>
  </si>
  <si>
    <t>Cena celkem bez DPH 1.PP
2a</t>
  </si>
  <si>
    <t>Cena celkem bez DPH 1.PP
2bc</t>
  </si>
  <si>
    <t>Cena celkem bez DPH 2.NP</t>
  </si>
  <si>
    <t>Cena celkem bez DPH 4.NP</t>
  </si>
  <si>
    <t>Cena celkem bez DPH 5.NP</t>
  </si>
  <si>
    <t>Podlahová vpusť pro pisoáry DN 50</t>
  </si>
  <si>
    <t>Potrubí EVO PP-RCT S3,2/PN28/SDR7,4 16x2,2</t>
  </si>
  <si>
    <t>Potrubí EVO PP-RCT S4/PN22/SDR9 25x2,8</t>
  </si>
  <si>
    <t>Potrubí EVO PP-RCT S4/PN22/SDR9 32x3,6</t>
  </si>
  <si>
    <t>Potrubí kanalizační PP HT 75x1,9</t>
  </si>
  <si>
    <t>Potrubní izolační pouzdro pěnové Mirelon Pro 13mm, d=16mm</t>
  </si>
  <si>
    <t>Potrubní izolační pouzdro pěnové Mirelon Pro 13mm, d=25mm</t>
  </si>
  <si>
    <t>Potrubní izolační pouzdro pěnové Mirelon Pro 13mm, d=32mm</t>
  </si>
  <si>
    <t>Potrubní izolační pouzdro pěnové Mirelon Pro 30mm, d=20mm</t>
  </si>
  <si>
    <t>Potrubní izolační pouzdro pěnové Mirelon Pro 30mm, d=25mm</t>
  </si>
  <si>
    <t>Demontáž stávajících odboček studené a teplé vody včetně kulových kohoutů, uzavření a vypuštění části vodovodu</t>
  </si>
  <si>
    <t>Provedení nových odboček, nové kulové kohouty, svářečské práce</t>
  </si>
  <si>
    <t>TV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</si>
  <si>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</si>
  <si>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</si>
  <si>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</si>
  <si>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</si>
  <si>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</si>
  <si>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</si>
  <si>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</si>
  <si>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</si>
  <si>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</si>
  <si>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</si>
  <si>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</si>
  <si>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</si>
  <si>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</si>
  <si>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Potrubí SPIRO včetně 30% tvarovek s třídou těsnosti B</t>
  </si>
  <si>
    <t>ø160</t>
  </si>
  <si>
    <t>Ohebná hlukově izolovaná hadice SONOFLEX</t>
  </si>
  <si>
    <t>Zpětná klapka ø160</t>
  </si>
  <si>
    <t>Tlumič hluku
LDC 160-900</t>
  </si>
  <si>
    <t>Systemair</t>
  </si>
  <si>
    <t>Radiální ventilátor 
K 160 M sileo</t>
  </si>
  <si>
    <t>Talířový ventil odvodní EFF 
EFF-200-SW</t>
  </si>
  <si>
    <t xml:space="preserve">Tepelná izolace z minerální vlny s Al-fólií tl.20mm </t>
  </si>
  <si>
    <t>Montážní, spojovací, těsnící a závěsný materiál</t>
  </si>
  <si>
    <t>Dřez</t>
  </si>
  <si>
    <t>Rohový ventil  1/2", se závitem 1/2"</t>
  </si>
  <si>
    <t>Myčka</t>
  </si>
  <si>
    <t>Sifon - kompletační sada pro jeden spotřebič HL 4000.1</t>
  </si>
  <si>
    <t>Kombinovaný rohový ventil 1/2"x3/4"x3/8"</t>
  </si>
  <si>
    <t>Potrubí EVO PP-RCT S4/PN22/SDR9 25x2,3</t>
  </si>
  <si>
    <t>Potrubní izolační pouzdro pěnové Mirelon Pro 25mm, d=20mm</t>
  </si>
  <si>
    <t>Vysazení nové odbočky vody</t>
  </si>
  <si>
    <t>Vysazení nové odbočky kanalizace (WC, nová kuchyňka)</t>
  </si>
  <si>
    <t>Lepené potrubí PVC-U PN10/SDR21 40x1,9</t>
  </si>
  <si>
    <t>Přečerpací stanice pod dřez, včetně napojení na rozvod kanalizace
4 vstupy, 230 V, 0,4 kW
SFA SANIBROY SANIVITE SILENCE</t>
  </si>
  <si>
    <r>
      <t>m</t>
    </r>
    <r>
      <rPr>
        <i/>
        <vertAlign val="superscript"/>
        <sz val="9"/>
        <color rgb="FF0070C0"/>
        <rFont val="Arial"/>
        <family val="2"/>
        <charset val="238"/>
      </rPr>
      <t>2</t>
    </r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</si>
  <si>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</si>
  <si>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</si>
  <si>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</si>
  <si>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</si>
  <si>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</si>
  <si>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</si>
  <si>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</si>
  <si>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</si>
  <si>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</si>
  <si>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</si>
  <si>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</si>
  <si>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</si>
  <si>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</si>
  <si>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Vysazení nové odbočky kanalizace (nová kuchyňka)</t>
  </si>
  <si>
    <r>
      <rPr>
        <b/>
        <sz val="12"/>
        <rFont val="Arial"/>
        <family val="2"/>
        <charset val="238"/>
      </rPr>
      <t>ARS</t>
    </r>
    <r>
      <rPr>
        <sz val="12"/>
        <rFont val="Arial"/>
        <family val="2"/>
        <charset val="238"/>
      </rPr>
      <t xml:space="preserve"> - stavební část</t>
    </r>
  </si>
  <si>
    <r>
      <t xml:space="preserve">VZT </t>
    </r>
    <r>
      <rPr>
        <sz val="12"/>
        <color rgb="FFFF0000"/>
        <rFont val="Arial"/>
        <family val="2"/>
        <charset val="238"/>
      </rPr>
      <t>- vzduchotechnika</t>
    </r>
  </si>
  <si>
    <r>
      <t xml:space="preserve">RTCH </t>
    </r>
    <r>
      <rPr>
        <sz val="12"/>
        <color rgb="FFFF0000"/>
        <rFont val="Arial"/>
        <family val="2"/>
        <charset val="238"/>
      </rPr>
      <t>- topení a chlazení</t>
    </r>
  </si>
  <si>
    <t>ZTI - zdravotechnika</t>
  </si>
  <si>
    <t>ELE - silnoproud, slaboproud</t>
  </si>
  <si>
    <t>MaR - měření a regulace</t>
  </si>
  <si>
    <t>SHZ - sprinklery</t>
  </si>
  <si>
    <t>EPS, ERO - elektrická požární signalizace, evakuační rozhlas</t>
  </si>
  <si>
    <t>ACS - přístupový systém</t>
  </si>
  <si>
    <t>CCTV - kamerový systém</t>
  </si>
  <si>
    <t>PZTS - poplachový zabezpečovací a tísňový systém</t>
  </si>
  <si>
    <t>VN/ON - vedlejší náklady, ostatní náklady</t>
  </si>
  <si>
    <t>2.PPb</t>
  </si>
  <si>
    <t>2.PPa</t>
  </si>
  <si>
    <t>1.PPbc</t>
  </si>
  <si>
    <t>1.PPa</t>
  </si>
  <si>
    <t>Zpětné zaklopení SDK příčky z jedné strany - 2xRB (GKB) 12,5 mm</t>
  </si>
  <si>
    <t>Tomáš Fifka</t>
  </si>
  <si>
    <t>Výměna KK</t>
  </si>
  <si>
    <t>3.37</t>
  </si>
  <si>
    <t>Sanitární příčka dvojkabina, typ VK, mat. HPL kompaktní deska tl.12mm cvhodná do vlhkého prostředí, šedá barva dle RAL 7047, profily a nožičky hliník, otočný zámek, knobka - nerez, panty nerez - montované svrchu dle otevírání dveří , včetně 2 ks dveřních křídel, celková délka: 1,32+1,73 bm</t>
  </si>
  <si>
    <t>Sanitární příčka dvojkabina, typ VK, mat. HPL kompaktní deska tl.12mm cvhodná do vlhkého prostředí, šedá barva dle RAL 7047, profily a nožičky hliník, otočný zámek, knobka - nerez, panty nerez - montované svrchu dle otevírání dveří, včetně 2 ks dveřních křídel, celková délka: 1,175+1,91m</t>
  </si>
  <si>
    <t>Sanitární příčka dvojkabina, typ VK, mat. HPL kompaktní deska tl.12mm cvhodná do vlhkého prostředí, šedá barva dle RAL 7047, profily a nožičky hliník, otočný zámek, knobka - nerez, panty nerez - montované svrchu dle otevírání dveří, včetně 2 ks dveřních křídel, celková délka: 1,84+2 bm</t>
  </si>
  <si>
    <t>Sanitární příčka dvojkabina, typ VK, mat. HPL kompaktní deska tl.12mm cvhodná do vlhkého prostředí, šedá barva dle RAL 7047, profily a nožičky hliník, otočný zámek, knobka - nerez, panty nerez - montované svrchu dle otevírání dveří, včetně 2 ks dveřních křídel, celková délka: 1,93+1,43 bm</t>
  </si>
  <si>
    <t>Sanitární příčka dvojkabina, typ VK, mat. HPL kompaktní deska tl.12mm cvhodná do vlhkého prostředí, šedá barva dle RAL 7047, profily a nožičky hliník, otočný zámek, knobka - nerez, panty nerez - montované svrchu dle otevírání dveří, včetně 2 ks dveřních křídel, celková délka: 1,81+1,58 bm</t>
  </si>
  <si>
    <t>Sanitární příčka dvojkabina, typ VK, mat. HPL kompaktní deska tl.12mm cvhodná do vlhkého prostředí, šedá barva dle RAL 7047, profily a nožičky hliník, otočný zámek, knobka - nerez, panty nerez - montované svrchu dle otevírání dveří, včetně 2 ks dveřních křídel, celková délka: 1,84+1,56 bm</t>
  </si>
  <si>
    <t>Sanitární příčka dvojkabina, typ VK, mat. HPL kompaktní deska tl.12mm cvhodná do vlhkého prostředí, šedá barva dle RAL 7047, profily a nožičky hliník, otočný zámek, knobka - nerez, panty nerez - montované svrchu dle otevírání dveří, včetně 2 ks dveřních křídel, celková délka: 1,84+1,25 bm</t>
  </si>
  <si>
    <t>Sanitární příčka dvojkabina, typ VK, mat. HPL kompaktní deska tl.12mm cvhodná do vlhkého prostředí, šedá barva dle RAL 7047, profily a nožičky hliník, otočný zámek, knobka - nerez, panty nerez - montované svrchu dle otevírání dveří, včetně 2 ks dveřních křídel, celková délka: 1,720+1,645 bm</t>
  </si>
  <si>
    <t>Sanitární příčka dvojkabina, typ VK, mat. HPL kompaktní deska tl.12mm cvhodná do vlhkého prostředí, šedá barva dle RAL 7047, profily a nožičky hliník, otočný zámek, knobka - nerez, panty nerez - montované svrchu dle otevírání dveří, včetně 3 ks dveřních křídel, celková délka: 3,04+2x1,7 bm</t>
  </si>
  <si>
    <t>Sanitární příčka dvojkabina, typ VK, mat. HPL kompaktní deska tl.12mm cvhodná do vlhkého prostředí, šedá barva dle RAL 7047, profily a nožičky hliník, otočný zámek, knobka - nerez, panty nerez - montované svrchu dle otevírání dveří, včetně 2 ks dveřních křídel, celková délka: 1,41 bm</t>
  </si>
  <si>
    <t>Sanitární příčka dvojkabina, typ VK, mat. HPL kompaktní deska tl.12mm cvhodná do vlhkého prostředí, šedá barva dle RAL 7047, profily a nožičky hliník, otočný zámek, knobka - nerez, panty nerez - montované svrchu dle otevírání dveří, včetně 3 ks dveřních křídel, celková délka: 3,04+2x1,61 bm</t>
  </si>
  <si>
    <t>Sanitární příčka dvojkabina, typ VK, mat. HPL kompaktní deska tl.12mm cvhodná do vlhkého prostředí, šedá barva dle RAL 7047, profily a nožičky hliník, otočný zámek, knobka - nerez, panty nerez - montované svrchu dle otevírání dveří, včetně 2 ks dveřních křídel, celková délka: 1,36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</si>
</sst>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0.0000"/>
    <numFmt numFmtId="165" formatCode="0.0"/>
    <numFmt numFmtId="166" formatCode="#,##0&quot; Kč&quot;"/>
    <numFmt numFmtId="167" formatCode="#,##0.00\ &quot;Kč&quot;"/>
    <numFmt numFmtId="168" formatCode="#,##0\ &quot;Kč&quot;"/>
    <numFmt numFmtId="169" formatCode="#,##0.0"/>
    <numFmt numFmtId="170" formatCode="#,##0.000"/>
  </numFmts>
  <fonts count="7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23B6C4"/>
      <name val="Arial"/>
      <family val="2"/>
      <charset val="238"/>
    </font>
    <font>
      <b/>
      <sz val="9"/>
      <color indexed="49"/>
      <name val="Arial"/>
      <family val="2"/>
      <charset val="238"/>
    </font>
    <font>
      <b/>
      <sz val="8"/>
      <color rgb="FF4BACC6"/>
      <name val="Arial"/>
      <family val="2"/>
      <charset val="238"/>
    </font>
    <font>
      <b/>
      <sz val="8"/>
      <color indexed="30"/>
      <name val="Arial"/>
      <family val="2"/>
      <charset val="238"/>
    </font>
    <font>
      <b/>
      <sz val="8"/>
      <color indexed="63"/>
      <name val="Arial"/>
      <family val="2"/>
      <charset val="238"/>
    </font>
    <font>
      <b/>
      <sz val="8"/>
      <color indexed="23"/>
      <name val="Arial"/>
      <family val="2"/>
      <charset val="238"/>
    </font>
    <font>
      <b/>
      <sz val="8"/>
      <color rgb="FF23B6C4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indexed="23"/>
      <name val="Arial"/>
      <family val="2"/>
      <charset val="238"/>
    </font>
    <font>
      <b/>
      <sz val="9"/>
      <color rgb="FF01B3CD"/>
      <name val="Arial"/>
      <family val="2"/>
      <charset val="238"/>
    </font>
    <font>
      <sz val="8"/>
      <name val="Arial"/>
      <family val="2"/>
      <charset val="238"/>
    </font>
    <font>
      <sz val="10"/>
      <name val="Helv"/>
      <family val="2"/>
    </font>
    <font>
      <b/>
      <sz val="20"/>
      <name val="Arial"/>
      <family val="2"/>
      <charset val="238"/>
    </font>
    <font>
      <b/>
      <sz val="20"/>
      <color indexed="9"/>
      <name val="Arial"/>
      <family val="2"/>
      <charset val="238"/>
    </font>
    <font>
      <b/>
      <sz val="22"/>
      <name val="Arial"/>
      <family val="2"/>
      <charset val="238"/>
    </font>
    <font>
      <b/>
      <sz val="22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u/>
      <sz val="14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8"/>
      <color rgb="FF01B3CD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0"/>
      <color theme="0"/>
      <name val="Arial"/>
      <family val="2"/>
      <charset val="238"/>
    </font>
    <font>
      <sz val="11"/>
      <color indexed="8"/>
      <name val="Calibri"/>
      <family val="2"/>
      <charset val="129"/>
    </font>
    <font>
      <b/>
      <sz val="11"/>
      <color theme="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5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i/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9"/>
      <color rgb="FF0070C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Helv"/>
      <charset val="238"/>
    </font>
    <font>
      <sz val="10"/>
      <color indexed="12"/>
      <name val="Arial"/>
      <family val="2"/>
      <charset val="238"/>
    </font>
    <font>
      <b/>
      <sz val="14"/>
      <color indexed="9"/>
      <name val="Arial"/>
      <family val="2"/>
      <charset val="238"/>
    </font>
    <font>
      <i/>
      <sz val="9"/>
      <name val="Arial"/>
      <family val="2"/>
      <charset val="238"/>
    </font>
    <font>
      <i/>
      <vertAlign val="superscript"/>
      <sz val="9"/>
      <color rgb="FF0070C0"/>
      <name val="Arial"/>
      <family val="2"/>
      <charset val="238"/>
    </font>
    <font>
      <i/>
      <sz val="10"/>
      <color rgb="FF0070C0"/>
      <name val="Arial CE"/>
      <charset val="238"/>
    </font>
    <font>
      <i/>
      <sz val="11"/>
      <color rgb="FF0070C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1B3CD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rgb="FF01B3CD"/>
        <bgColor indexed="3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4"/>
      </patternFill>
    </fill>
    <fill>
      <patternFill patternType="solid">
        <fgColor rgb="FFFFCC66"/>
        <bgColor indexed="22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37" fillId="0" borderId="0"/>
    <xf numFmtId="0" fontId="39" fillId="0" borderId="0"/>
    <xf numFmtId="0" fontId="49" fillId="0" borderId="0"/>
    <xf numFmtId="0" fontId="58" fillId="0" borderId="0"/>
    <xf numFmtId="0" fontId="1" fillId="0" borderId="0"/>
    <xf numFmtId="0" fontId="37" fillId="0" borderId="0"/>
    <xf numFmtId="0" fontId="57" fillId="0" borderId="0"/>
    <xf numFmtId="0" fontId="3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0" fontId="1" fillId="0" borderId="0"/>
  </cellStyleXfs>
  <cellXfs count="590">
    <xf numFmtId="0" fontId="0" fillId="0" borderId="0" xfId="0"/>
    <xf numFmtId="0" fontId="13" fillId="3" borderId="0" xfId="1" applyFont="1" applyFill="1" applyAlignment="1">
      <alignment vertical="center"/>
    </xf>
    <xf numFmtId="0" fontId="16" fillId="4" borderId="3" xfId="2" applyFont="1" applyFill="1" applyBorder="1" applyAlignment="1">
      <alignment horizontal="center" vertical="center"/>
    </xf>
    <xf numFmtId="0" fontId="18" fillId="4" borderId="3" xfId="2" applyFont="1" applyFill="1" applyBorder="1" applyAlignment="1">
      <alignment horizontal="left" vertical="center"/>
    </xf>
    <xf numFmtId="0" fontId="16" fillId="4" borderId="1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left" vertical="center"/>
    </xf>
    <xf numFmtId="0" fontId="20" fillId="5" borderId="0" xfId="2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1" applyFont="1" applyAlignment="1">
      <alignment vertical="center"/>
    </xf>
    <xf numFmtId="49" fontId="22" fillId="0" borderId="10" xfId="1" applyNumberFormat="1" applyFont="1" applyBorder="1" applyAlignment="1">
      <alignment horizontal="center" vertical="center"/>
    </xf>
    <xf numFmtId="0" fontId="22" fillId="0" borderId="10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center" vertical="center"/>
    </xf>
    <xf numFmtId="165" fontId="22" fillId="0" borderId="10" xfId="1" applyNumberFormat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0" fillId="0" borderId="0" xfId="2" applyFont="1" applyAlignment="1">
      <alignment horizontal="left" vertical="center"/>
    </xf>
    <xf numFmtId="0" fontId="31" fillId="0" borderId="0" xfId="2" applyFont="1" applyAlignment="1">
      <alignment horizontal="left" vertical="center"/>
    </xf>
    <xf numFmtId="0" fontId="30" fillId="4" borderId="14" xfId="2" applyFont="1" applyFill="1" applyBorder="1" applyAlignment="1">
      <alignment horizontal="center" vertical="center"/>
    </xf>
    <xf numFmtId="0" fontId="33" fillId="4" borderId="15" xfId="2" applyFont="1" applyFill="1" applyBorder="1" applyAlignment="1">
      <alignment horizontal="left" vertical="center"/>
    </xf>
    <xf numFmtId="0" fontId="23" fillId="4" borderId="14" xfId="2" applyFont="1" applyFill="1" applyBorder="1" applyAlignment="1">
      <alignment horizontal="center" vertical="center"/>
    </xf>
    <xf numFmtId="0" fontId="28" fillId="4" borderId="15" xfId="2" applyFont="1" applyFill="1" applyBorder="1" applyAlignment="1">
      <alignment horizontal="center" vertical="center"/>
    </xf>
    <xf numFmtId="0" fontId="23" fillId="4" borderId="15" xfId="2" applyFont="1" applyFill="1" applyBorder="1" applyAlignment="1">
      <alignment horizontal="left" vertical="center"/>
    </xf>
    <xf numFmtId="0" fontId="28" fillId="4" borderId="15" xfId="2" applyFont="1" applyFill="1" applyBorder="1" applyAlignment="1">
      <alignment horizontal="left" vertical="center"/>
    </xf>
    <xf numFmtId="0" fontId="23" fillId="0" borderId="2" xfId="2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0" fontId="22" fillId="0" borderId="3" xfId="2" applyFont="1" applyBorder="1" applyAlignment="1">
      <alignment horizontal="left" vertical="center"/>
    </xf>
    <xf numFmtId="0" fontId="23" fillId="0" borderId="5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0" fontId="31" fillId="0" borderId="3" xfId="2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3" borderId="0" xfId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168" fontId="1" fillId="2" borderId="4" xfId="0" applyNumberFormat="1" applyFont="1" applyFill="1" applyBorder="1" applyAlignment="1">
      <alignment vertical="center"/>
    </xf>
    <xf numFmtId="168" fontId="3" fillId="2" borderId="6" xfId="0" applyNumberFormat="1" applyFont="1" applyFill="1" applyBorder="1" applyAlignment="1">
      <alignment horizontal="left" vertical="center"/>
    </xf>
    <xf numFmtId="168" fontId="9" fillId="2" borderId="6" xfId="0" applyNumberFormat="1" applyFont="1" applyFill="1" applyBorder="1" applyAlignment="1">
      <alignment vertical="center"/>
    </xf>
    <xf numFmtId="168" fontId="12" fillId="2" borderId="6" xfId="0" applyNumberFormat="1" applyFont="1" applyFill="1" applyBorder="1" applyAlignment="1">
      <alignment vertical="center"/>
    </xf>
    <xf numFmtId="168" fontId="1" fillId="2" borderId="8" xfId="0" applyNumberFormat="1" applyFont="1" applyFill="1" applyBorder="1" applyAlignment="1">
      <alignment vertical="center"/>
    </xf>
    <xf numFmtId="168" fontId="19" fillId="4" borderId="4" xfId="2" applyNumberFormat="1" applyFont="1" applyFill="1" applyBorder="1" applyAlignment="1">
      <alignment horizontal="left" vertical="center"/>
    </xf>
    <xf numFmtId="168" fontId="19" fillId="4" borderId="8" xfId="2" applyNumberFormat="1" applyFont="1" applyFill="1" applyBorder="1" applyAlignment="1">
      <alignment horizontal="left" vertical="center"/>
    </xf>
    <xf numFmtId="168" fontId="20" fillId="5" borderId="0" xfId="2" applyNumberFormat="1" applyFont="1" applyFill="1" applyAlignment="1">
      <alignment horizontal="center" vertical="center"/>
    </xf>
    <xf numFmtId="168" fontId="31" fillId="0" borderId="0" xfId="2" applyNumberFormat="1" applyFont="1" applyAlignment="1">
      <alignment horizontal="right" vertical="center"/>
    </xf>
    <xf numFmtId="168" fontId="28" fillId="4" borderId="16" xfId="2" applyNumberFormat="1" applyFont="1" applyFill="1" applyBorder="1" applyAlignment="1">
      <alignment horizontal="right" vertical="center"/>
    </xf>
    <xf numFmtId="168" fontId="28" fillId="0" borderId="4" xfId="2" applyNumberFormat="1" applyFont="1" applyBorder="1" applyAlignment="1">
      <alignment horizontal="right" vertical="center"/>
    </xf>
    <xf numFmtId="168" fontId="2" fillId="0" borderId="6" xfId="0" applyNumberFormat="1" applyFont="1" applyBorder="1" applyAlignment="1">
      <alignment vertical="center" wrapText="1"/>
    </xf>
    <xf numFmtId="168" fontId="2" fillId="0" borderId="6" xfId="0" applyNumberFormat="1" applyFont="1" applyBorder="1" applyAlignment="1">
      <alignment horizontal="left" vertical="center" wrapText="1"/>
    </xf>
    <xf numFmtId="168" fontId="1" fillId="0" borderId="8" xfId="0" applyNumberFormat="1" applyFont="1" applyBorder="1" applyAlignment="1">
      <alignment vertical="center"/>
    </xf>
    <xf numFmtId="168" fontId="31" fillId="0" borderId="3" xfId="2" applyNumberFormat="1" applyFont="1" applyBorder="1" applyAlignment="1">
      <alignment vertical="center"/>
    </xf>
    <xf numFmtId="168" fontId="1" fillId="2" borderId="3" xfId="0" applyNumberFormat="1" applyFont="1" applyFill="1" applyBorder="1" applyAlignment="1">
      <alignment vertical="center"/>
    </xf>
    <xf numFmtId="168" fontId="3" fillId="2" borderId="0" xfId="0" applyNumberFormat="1" applyFont="1" applyFill="1" applyAlignment="1">
      <alignment horizontal="left" vertical="center"/>
    </xf>
    <xf numFmtId="168" fontId="5" fillId="2" borderId="0" xfId="0" applyNumberFormat="1" applyFont="1" applyFill="1" applyAlignment="1">
      <alignment vertical="center"/>
    </xf>
    <xf numFmtId="168" fontId="9" fillId="2" borderId="0" xfId="0" applyNumberFormat="1" applyFont="1" applyFill="1" applyAlignment="1">
      <alignment vertical="center"/>
    </xf>
    <xf numFmtId="168" fontId="1" fillId="2" borderId="1" xfId="0" applyNumberFormat="1" applyFont="1" applyFill="1" applyBorder="1" applyAlignment="1">
      <alignment vertical="center"/>
    </xf>
    <xf numFmtId="168" fontId="19" fillId="4" borderId="3" xfId="2" applyNumberFormat="1" applyFont="1" applyFill="1" applyBorder="1" applyAlignment="1">
      <alignment horizontal="left" vertical="center"/>
    </xf>
    <xf numFmtId="168" fontId="19" fillId="4" borderId="1" xfId="2" applyNumberFormat="1" applyFont="1" applyFill="1" applyBorder="1" applyAlignment="1">
      <alignment horizontal="left" vertical="center"/>
    </xf>
    <xf numFmtId="168" fontId="32" fillId="0" borderId="0" xfId="2" applyNumberFormat="1" applyFont="1" applyAlignment="1">
      <alignment vertical="center"/>
    </xf>
    <xf numFmtId="168" fontId="29" fillId="4" borderId="15" xfId="2" applyNumberFormat="1" applyFont="1" applyFill="1" applyBorder="1" applyAlignment="1">
      <alignment vertical="center"/>
    </xf>
    <xf numFmtId="168" fontId="29" fillId="0" borderId="3" xfId="2" applyNumberFormat="1" applyFont="1" applyBorder="1" applyAlignment="1">
      <alignment vertical="center"/>
    </xf>
    <xf numFmtId="168" fontId="2" fillId="0" borderId="0" xfId="0" applyNumberFormat="1" applyFont="1" applyAlignment="1">
      <alignment vertical="center" wrapText="1"/>
    </xf>
    <xf numFmtId="168" fontId="2" fillId="0" borderId="0" xfId="0" applyNumberFormat="1" applyFont="1" applyAlignment="1">
      <alignment horizontal="left" vertical="center" wrapText="1"/>
    </xf>
    <xf numFmtId="168" fontId="1" fillId="0" borderId="1" xfId="0" applyNumberFormat="1" applyFont="1" applyBorder="1" applyAlignment="1">
      <alignment vertical="center"/>
    </xf>
    <xf numFmtId="167" fontId="22" fillId="0" borderId="10" xfId="1" applyNumberFormat="1" applyFont="1" applyBorder="1" applyAlignment="1">
      <alignment horizontal="center" vertical="center"/>
    </xf>
    <xf numFmtId="168" fontId="22" fillId="0" borderId="10" xfId="3" applyNumberFormat="1" applyFont="1" applyBorder="1" applyAlignment="1">
      <alignment horizontal="right" vertical="center"/>
    </xf>
    <xf numFmtId="0" fontId="22" fillId="0" borderId="0" xfId="4" applyFont="1" applyAlignment="1">
      <alignment vertical="center"/>
    </xf>
    <xf numFmtId="49" fontId="22" fillId="0" borderId="10" xfId="4" applyNumberFormat="1" applyFont="1" applyBorder="1" applyAlignment="1">
      <alignment horizontal="center" vertical="center"/>
    </xf>
    <xf numFmtId="0" fontId="22" fillId="0" borderId="10" xfId="4" applyFont="1" applyBorder="1" applyAlignment="1">
      <alignment horizontal="left" vertical="center" wrapText="1"/>
    </xf>
    <xf numFmtId="0" fontId="25" fillId="0" borderId="10" xfId="4" applyFont="1" applyBorder="1" applyAlignment="1">
      <alignment horizontal="center" vertical="center"/>
    </xf>
    <xf numFmtId="0" fontId="27" fillId="0" borderId="0" xfId="1" applyFont="1" applyAlignment="1">
      <alignment vertical="center"/>
    </xf>
    <xf numFmtId="49" fontId="27" fillId="0" borderId="10" xfId="1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69" fontId="22" fillId="0" borderId="10" xfId="1" applyNumberFormat="1" applyFont="1" applyBorder="1" applyAlignment="1">
      <alignment horizontal="right" vertical="center"/>
    </xf>
    <xf numFmtId="168" fontId="24" fillId="0" borderId="10" xfId="3" applyNumberFormat="1" applyFont="1" applyBorder="1" applyAlignment="1">
      <alignment horizontal="right" vertical="center"/>
    </xf>
    <xf numFmtId="0" fontId="21" fillId="6" borderId="18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166" fontId="21" fillId="6" borderId="19" xfId="0" applyNumberFormat="1" applyFont="1" applyFill="1" applyBorder="1" applyAlignment="1">
      <alignment horizontal="center" vertical="center"/>
    </xf>
    <xf numFmtId="165" fontId="21" fillId="6" borderId="19" xfId="0" applyNumberFormat="1" applyFont="1" applyFill="1" applyBorder="1" applyAlignment="1">
      <alignment horizontal="center" vertical="center"/>
    </xf>
    <xf numFmtId="168" fontId="21" fillId="6" borderId="19" xfId="0" applyNumberFormat="1" applyFont="1" applyFill="1" applyBorder="1" applyAlignment="1">
      <alignment horizontal="center" vertical="center"/>
    </xf>
    <xf numFmtId="166" fontId="21" fillId="6" borderId="17" xfId="0" applyNumberFormat="1" applyFont="1" applyFill="1" applyBorder="1" applyAlignment="1">
      <alignment horizontal="center" vertical="center" wrapText="1"/>
    </xf>
    <xf numFmtId="49" fontId="22" fillId="0" borderId="9" xfId="1" applyNumberFormat="1" applyFont="1" applyBorder="1" applyAlignment="1">
      <alignment horizontal="center" vertical="center"/>
    </xf>
    <xf numFmtId="4" fontId="22" fillId="0" borderId="11" xfId="1" applyNumberFormat="1" applyFont="1" applyBorder="1" applyAlignment="1">
      <alignment horizontal="left" vertical="center" wrapText="1"/>
    </xf>
    <xf numFmtId="170" fontId="22" fillId="0" borderId="11" xfId="1" applyNumberFormat="1" applyFont="1" applyBorder="1" applyAlignment="1">
      <alignment horizontal="left" vertical="center" wrapText="1"/>
    </xf>
    <xf numFmtId="49" fontId="22" fillId="0" borderId="9" xfId="4" applyNumberFormat="1" applyFont="1" applyBorder="1" applyAlignment="1">
      <alignment horizontal="center" vertical="center"/>
    </xf>
    <xf numFmtId="168" fontId="22" fillId="0" borderId="12" xfId="3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5" applyFont="1"/>
    <xf numFmtId="0" fontId="3" fillId="0" borderId="0" xfId="5" applyFont="1" applyAlignment="1">
      <alignment horizontal="left"/>
    </xf>
    <xf numFmtId="42" fontId="3" fillId="0" borderId="0" xfId="5" applyNumberFormat="1" applyFont="1" applyAlignment="1">
      <alignment horizontal="left"/>
    </xf>
    <xf numFmtId="0" fontId="5" fillId="0" borderId="0" xfId="5" applyFont="1"/>
    <xf numFmtId="42" fontId="9" fillId="0" borderId="0" xfId="5" applyNumberFormat="1" applyFont="1"/>
    <xf numFmtId="42" fontId="13" fillId="0" borderId="0" xfId="6" applyNumberFormat="1" applyFont="1" applyAlignment="1">
      <alignment horizontal="right" vertical="center"/>
    </xf>
    <xf numFmtId="0" fontId="1" fillId="0" borderId="21" xfId="5" applyFont="1" applyBorder="1" applyAlignment="1">
      <alignment vertical="center"/>
    </xf>
    <xf numFmtId="0" fontId="1" fillId="0" borderId="22" xfId="6" applyFont="1" applyBorder="1" applyAlignment="1">
      <alignment vertical="center"/>
    </xf>
    <xf numFmtId="166" fontId="1" fillId="0" borderId="0" xfId="5" applyNumberFormat="1" applyFont="1"/>
    <xf numFmtId="42" fontId="1" fillId="0" borderId="0" xfId="5" applyNumberFormat="1" applyFont="1" applyAlignment="1">
      <alignment horizontal="right"/>
    </xf>
    <xf numFmtId="0" fontId="40" fillId="6" borderId="0" xfId="5" applyFont="1" applyFill="1" applyAlignment="1">
      <alignment horizontal="left" vertical="center" indent="1"/>
    </xf>
    <xf numFmtId="0" fontId="40" fillId="6" borderId="0" xfId="5" applyFont="1" applyFill="1" applyAlignment="1">
      <alignment vertical="center"/>
    </xf>
    <xf numFmtId="168" fontId="40" fillId="6" borderId="0" xfId="5" applyNumberFormat="1" applyFont="1" applyFill="1" applyAlignment="1">
      <alignment vertical="center"/>
    </xf>
    <xf numFmtId="0" fontId="2" fillId="0" borderId="0" xfId="5" applyFont="1"/>
    <xf numFmtId="0" fontId="42" fillId="6" borderId="0" xfId="5" applyFont="1" applyFill="1" applyAlignment="1">
      <alignment horizontal="left" vertical="center" indent="1"/>
    </xf>
    <xf numFmtId="0" fontId="42" fillId="6" borderId="0" xfId="5" applyFont="1" applyFill="1" applyAlignment="1">
      <alignment vertical="center"/>
    </xf>
    <xf numFmtId="0" fontId="42" fillId="6" borderId="0" xfId="5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5" fontId="19" fillId="4" borderId="3" xfId="2" applyNumberFormat="1" applyFont="1" applyFill="1" applyBorder="1" applyAlignment="1">
      <alignment horizontal="right" vertical="center"/>
    </xf>
    <xf numFmtId="165" fontId="19" fillId="4" borderId="1" xfId="2" applyNumberFormat="1" applyFont="1" applyFill="1" applyBorder="1" applyAlignment="1">
      <alignment horizontal="right" vertical="center"/>
    </xf>
    <xf numFmtId="165" fontId="20" fillId="5" borderId="0" xfId="2" applyNumberFormat="1" applyFont="1" applyFill="1" applyAlignment="1">
      <alignment horizontal="right" vertical="center"/>
    </xf>
    <xf numFmtId="165" fontId="32" fillId="0" borderId="0" xfId="2" applyNumberFormat="1" applyFont="1" applyAlignment="1">
      <alignment horizontal="right" vertical="center"/>
    </xf>
    <xf numFmtId="165" fontId="29" fillId="4" borderId="15" xfId="2" applyNumberFormat="1" applyFont="1" applyFill="1" applyBorder="1" applyAlignment="1">
      <alignment horizontal="right" vertical="center"/>
    </xf>
    <xf numFmtId="165" fontId="29" fillId="0" borderId="3" xfId="2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31" fillId="0" borderId="3" xfId="2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70" fontId="22" fillId="0" borderId="13" xfId="1" applyNumberFormat="1" applyFont="1" applyBorder="1" applyAlignment="1">
      <alignment horizontal="left" vertical="center" wrapText="1"/>
    </xf>
    <xf numFmtId="169" fontId="22" fillId="0" borderId="10" xfId="0" applyNumberFormat="1" applyFont="1" applyBorder="1" applyAlignment="1">
      <alignment horizontal="right" vertical="center"/>
    </xf>
    <xf numFmtId="168" fontId="21" fillId="6" borderId="19" xfId="0" applyNumberFormat="1" applyFont="1" applyFill="1" applyBorder="1" applyAlignment="1">
      <alignment horizontal="center" vertical="center" wrapText="1"/>
    </xf>
    <xf numFmtId="49" fontId="22" fillId="0" borderId="20" xfId="1" applyNumberFormat="1" applyFont="1" applyBorder="1" applyAlignment="1">
      <alignment horizontal="center" vertical="center"/>
    </xf>
    <xf numFmtId="49" fontId="22" fillId="0" borderId="12" xfId="1" applyNumberFormat="1" applyFont="1" applyBorder="1" applyAlignment="1">
      <alignment horizontal="center" vertical="center"/>
    </xf>
    <xf numFmtId="0" fontId="22" fillId="0" borderId="12" xfId="1" applyFont="1" applyBorder="1" applyAlignment="1">
      <alignment horizontal="left" vertical="center" wrapText="1"/>
    </xf>
    <xf numFmtId="169" fontId="22" fillId="0" borderId="12" xfId="1" applyNumberFormat="1" applyFont="1" applyBorder="1" applyAlignment="1">
      <alignment horizontal="right" vertical="center"/>
    </xf>
    <xf numFmtId="0" fontId="30" fillId="4" borderId="15" xfId="2" applyFont="1" applyFill="1" applyBorder="1" applyAlignment="1">
      <alignment horizontal="center" vertical="center"/>
    </xf>
    <xf numFmtId="165" fontId="13" fillId="4" borderId="15" xfId="2" applyNumberFormat="1" applyFont="1" applyFill="1" applyBorder="1" applyAlignment="1">
      <alignment horizontal="right" vertical="center"/>
    </xf>
    <xf numFmtId="168" fontId="13" fillId="4" borderId="15" xfId="2" applyNumberFormat="1" applyFont="1" applyFill="1" applyBorder="1" applyAlignment="1">
      <alignment vertical="center"/>
    </xf>
    <xf numFmtId="168" fontId="33" fillId="4" borderId="16" xfId="2" applyNumberFormat="1" applyFont="1" applyFill="1" applyBorder="1" applyAlignment="1">
      <alignment horizontal="right" vertical="center"/>
    </xf>
    <xf numFmtId="49" fontId="22" fillId="0" borderId="10" xfId="1" applyNumberFormat="1" applyFont="1" applyBorder="1" applyAlignment="1">
      <alignment horizontal="left" vertical="center"/>
    </xf>
    <xf numFmtId="170" fontId="22" fillId="0" borderId="11" xfId="3" applyNumberFormat="1" applyFont="1" applyBorder="1" applyAlignment="1">
      <alignment horizontal="left" vertical="center" wrapText="1"/>
    </xf>
    <xf numFmtId="0" fontId="43" fillId="0" borderId="0" xfId="5" applyFont="1"/>
    <xf numFmtId="42" fontId="12" fillId="0" borderId="0" xfId="5" applyNumberFormat="1" applyFont="1" applyAlignment="1">
      <alignment vertical="center"/>
    </xf>
    <xf numFmtId="0" fontId="1" fillId="0" borderId="0" xfId="5" applyFont="1" applyAlignment="1">
      <alignment horizontal="left"/>
    </xf>
    <xf numFmtId="169" fontId="22" fillId="0" borderId="10" xfId="1" applyNumberFormat="1" applyFont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35" fillId="7" borderId="9" xfId="2" applyFont="1" applyFill="1" applyBorder="1" applyAlignment="1">
      <alignment horizontal="center" vertical="center"/>
    </xf>
    <xf numFmtId="0" fontId="35" fillId="7" borderId="10" xfId="2" applyFont="1" applyFill="1" applyBorder="1" applyAlignment="1">
      <alignment horizontal="center" vertical="center"/>
    </xf>
    <xf numFmtId="0" fontId="35" fillId="7" borderId="10" xfId="2" applyFont="1" applyFill="1" applyBorder="1" applyAlignment="1">
      <alignment horizontal="left" vertical="center"/>
    </xf>
    <xf numFmtId="0" fontId="1" fillId="7" borderId="10" xfId="2" applyFont="1" applyFill="1" applyBorder="1" applyAlignment="1">
      <alignment vertical="center"/>
    </xf>
    <xf numFmtId="165" fontId="1" fillId="7" borderId="10" xfId="2" applyNumberFormat="1" applyFont="1" applyFill="1" applyBorder="1" applyAlignment="1">
      <alignment horizontal="right" vertical="center"/>
    </xf>
    <xf numFmtId="168" fontId="35" fillId="8" borderId="10" xfId="2" applyNumberFormat="1" applyFont="1" applyFill="1" applyBorder="1" applyAlignment="1">
      <alignment horizontal="right" vertical="center"/>
    </xf>
    <xf numFmtId="4" fontId="1" fillId="7" borderId="11" xfId="2" applyNumberFormat="1" applyFont="1" applyFill="1" applyBorder="1" applyAlignment="1">
      <alignment horizontal="left" vertical="center" wrapText="1"/>
    </xf>
    <xf numFmtId="169" fontId="1" fillId="7" borderId="10" xfId="2" applyNumberFormat="1" applyFont="1" applyFill="1" applyBorder="1" applyAlignment="1">
      <alignment horizontal="right" vertical="center"/>
    </xf>
    <xf numFmtId="170" fontId="1" fillId="7" borderId="11" xfId="2" applyNumberFormat="1" applyFont="1" applyFill="1" applyBorder="1" applyAlignment="1">
      <alignment horizontal="left" vertical="center" wrapText="1"/>
    </xf>
    <xf numFmtId="0" fontId="35" fillId="9" borderId="9" xfId="0" applyFont="1" applyFill="1" applyBorder="1" applyAlignment="1">
      <alignment horizontal="center" vertical="center"/>
    </xf>
    <xf numFmtId="0" fontId="35" fillId="9" borderId="10" xfId="0" applyFont="1" applyFill="1" applyBorder="1" applyAlignment="1">
      <alignment horizontal="center" vertical="center"/>
    </xf>
    <xf numFmtId="0" fontId="35" fillId="9" borderId="10" xfId="0" applyFont="1" applyFill="1" applyBorder="1" applyAlignment="1">
      <alignment vertical="center"/>
    </xf>
    <xf numFmtId="169" fontId="35" fillId="9" borderId="10" xfId="0" applyNumberFormat="1" applyFont="1" applyFill="1" applyBorder="1" applyAlignment="1">
      <alignment horizontal="right" vertical="center"/>
    </xf>
    <xf numFmtId="168" fontId="35" fillId="9" borderId="10" xfId="0" applyNumberFormat="1" applyFont="1" applyFill="1" applyBorder="1" applyAlignment="1">
      <alignment vertical="center"/>
    </xf>
    <xf numFmtId="170" fontId="35" fillId="9" borderId="11" xfId="0" applyNumberFormat="1" applyFont="1" applyFill="1" applyBorder="1" applyAlignment="1">
      <alignment horizontal="left" vertical="center" wrapText="1"/>
    </xf>
    <xf numFmtId="0" fontId="44" fillId="9" borderId="10" xfId="0" applyFont="1" applyFill="1" applyBorder="1" applyAlignment="1">
      <alignment horizontal="center" vertical="center"/>
    </xf>
    <xf numFmtId="169" fontId="22" fillId="0" borderId="12" xfId="1" applyNumberFormat="1" applyFont="1" applyBorder="1" applyAlignment="1">
      <alignment horizontal="center" vertical="center"/>
    </xf>
    <xf numFmtId="168" fontId="24" fillId="0" borderId="12" xfId="3" applyNumberFormat="1" applyFont="1" applyBorder="1" applyAlignment="1">
      <alignment horizontal="right" vertical="center"/>
    </xf>
    <xf numFmtId="169" fontId="22" fillId="0" borderId="10" xfId="4" applyNumberFormat="1" applyFont="1" applyBorder="1" applyAlignment="1">
      <alignment horizontal="right" vertical="center"/>
    </xf>
    <xf numFmtId="14" fontId="1" fillId="0" borderId="0" xfId="5" applyNumberFormat="1" applyFont="1" applyAlignment="1">
      <alignment horizontal="left"/>
    </xf>
    <xf numFmtId="0" fontId="45" fillId="0" borderId="0" xfId="0" applyFont="1"/>
    <xf numFmtId="0" fontId="45" fillId="0" borderId="0" xfId="0" applyFont="1" applyAlignment="1">
      <alignment horizontal="center"/>
    </xf>
    <xf numFmtId="0" fontId="1" fillId="3" borderId="0" xfId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168" fontId="13" fillId="2" borderId="3" xfId="0" applyNumberFormat="1" applyFont="1" applyFill="1" applyBorder="1" applyAlignment="1">
      <alignment vertical="center"/>
    </xf>
    <xf numFmtId="168" fontId="13" fillId="2" borderId="4" xfId="0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165" fontId="13" fillId="2" borderId="0" xfId="0" applyNumberFormat="1" applyFont="1" applyFill="1" applyAlignment="1">
      <alignment horizontal="right" vertical="center"/>
    </xf>
    <xf numFmtId="168" fontId="9" fillId="2" borderId="0" xfId="0" applyNumberFormat="1" applyFont="1" applyFill="1" applyAlignment="1">
      <alignment horizontal="left" vertical="center"/>
    </xf>
    <xf numFmtId="168" fontId="9" fillId="2" borderId="6" xfId="0" applyNumberFormat="1" applyFont="1" applyFill="1" applyBorder="1" applyAlignment="1">
      <alignment horizontal="left" vertical="center"/>
    </xf>
    <xf numFmtId="168" fontId="34" fillId="2" borderId="6" xfId="0" applyNumberFormat="1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168" fontId="13" fillId="2" borderId="1" xfId="0" applyNumberFormat="1" applyFont="1" applyFill="1" applyBorder="1" applyAlignment="1">
      <alignment vertical="center"/>
    </xf>
    <xf numFmtId="168" fontId="13" fillId="2" borderId="8" xfId="0" applyNumberFormat="1" applyFont="1" applyFill="1" applyBorder="1" applyAlignment="1">
      <alignment vertical="center"/>
    </xf>
    <xf numFmtId="0" fontId="46" fillId="4" borderId="14" xfId="2" applyFont="1" applyFill="1" applyBorder="1" applyAlignment="1">
      <alignment vertical="center"/>
    </xf>
    <xf numFmtId="0" fontId="46" fillId="4" borderId="15" xfId="2" applyFont="1" applyFill="1" applyBorder="1" applyAlignment="1">
      <alignment horizontal="center" vertical="center"/>
    </xf>
    <xf numFmtId="0" fontId="46" fillId="4" borderId="15" xfId="2" applyFont="1" applyFill="1" applyBorder="1" applyAlignment="1">
      <alignment vertical="center"/>
    </xf>
    <xf numFmtId="168" fontId="19" fillId="4" borderId="15" xfId="2" applyNumberFormat="1" applyFont="1" applyFill="1" applyBorder="1" applyAlignment="1">
      <alignment horizontal="left" vertical="center"/>
    </xf>
    <xf numFmtId="168" fontId="19" fillId="4" borderId="16" xfId="2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5" fillId="0" borderId="0" xfId="1" applyFont="1" applyAlignment="1">
      <alignment vertical="center"/>
    </xf>
    <xf numFmtId="0" fontId="33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165" fontId="20" fillId="0" borderId="0" xfId="2" applyNumberFormat="1" applyFont="1" applyAlignment="1">
      <alignment horizontal="right" vertical="center"/>
    </xf>
    <xf numFmtId="168" fontId="20" fillId="0" borderId="0" xfId="2" applyNumberFormat="1" applyFont="1" applyAlignment="1">
      <alignment horizontal="center" vertical="center"/>
    </xf>
    <xf numFmtId="0" fontId="47" fillId="0" borderId="0" xfId="2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35" fillId="0" borderId="0" xfId="0" applyFont="1" applyAlignment="1">
      <alignment vertical="center"/>
    </xf>
    <xf numFmtId="0" fontId="1" fillId="0" borderId="9" xfId="1" applyBorder="1" applyAlignment="1">
      <alignment horizontal="center" vertical="center"/>
    </xf>
    <xf numFmtId="49" fontId="1" fillId="2" borderId="10" xfId="1" applyNumberForma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35" fillId="8" borderId="10" xfId="7" applyFont="1" applyFill="1" applyBorder="1" applyAlignment="1">
      <alignment horizontal="left" vertical="center"/>
    </xf>
    <xf numFmtId="2" fontId="35" fillId="8" borderId="10" xfId="1" applyNumberFormat="1" applyFont="1" applyFill="1" applyBorder="1" applyAlignment="1">
      <alignment horizontal="center" vertical="center"/>
    </xf>
    <xf numFmtId="165" fontId="35" fillId="8" borderId="10" xfId="1" applyNumberFormat="1" applyFont="1" applyFill="1" applyBorder="1" applyAlignment="1">
      <alignment horizontal="right" vertical="center"/>
    </xf>
    <xf numFmtId="168" fontId="35" fillId="8" borderId="10" xfId="3" applyNumberFormat="1" applyFont="1" applyFill="1" applyBorder="1" applyAlignment="1">
      <alignment horizontal="right" vertical="center"/>
    </xf>
    <xf numFmtId="0" fontId="45" fillId="0" borderId="10" xfId="0" applyFont="1" applyBorder="1"/>
    <xf numFmtId="0" fontId="45" fillId="0" borderId="1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top"/>
    </xf>
    <xf numFmtId="0" fontId="1" fillId="0" borderId="20" xfId="1" applyBorder="1" applyAlignment="1">
      <alignment horizontal="center" vertical="center"/>
    </xf>
    <xf numFmtId="49" fontId="1" fillId="2" borderId="12" xfId="1" applyNumberForma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5" fillId="4" borderId="14" xfId="2" applyFont="1" applyFill="1" applyBorder="1" applyAlignment="1">
      <alignment horizontal="center" vertical="center"/>
    </xf>
    <xf numFmtId="0" fontId="35" fillId="4" borderId="15" xfId="2" applyFont="1" applyFill="1" applyBorder="1" applyAlignment="1">
      <alignment horizontal="center" vertical="center"/>
    </xf>
    <xf numFmtId="0" fontId="35" fillId="4" borderId="15" xfId="2" applyFont="1" applyFill="1" applyBorder="1" applyAlignment="1">
      <alignment horizontal="left" vertical="center"/>
    </xf>
    <xf numFmtId="165" fontId="1" fillId="4" borderId="15" xfId="2" applyNumberFormat="1" applyFont="1" applyFill="1" applyBorder="1" applyAlignment="1">
      <alignment horizontal="right" vertical="center"/>
    </xf>
    <xf numFmtId="168" fontId="1" fillId="4" borderId="15" xfId="2" applyNumberFormat="1" applyFont="1" applyFill="1" applyBorder="1" applyAlignment="1">
      <alignment vertical="center"/>
    </xf>
    <xf numFmtId="0" fontId="35" fillId="0" borderId="0" xfId="2" applyFont="1" applyAlignment="1">
      <alignment horizontal="center" vertical="center"/>
    </xf>
    <xf numFmtId="0" fontId="50" fillId="0" borderId="0" xfId="2" applyFont="1" applyAlignment="1">
      <alignment horizontal="center" vertical="center"/>
    </xf>
    <xf numFmtId="0" fontId="3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165" fontId="51" fillId="0" borderId="0" xfId="2" applyNumberFormat="1" applyFont="1" applyAlignment="1">
      <alignment horizontal="right" vertical="center"/>
    </xf>
    <xf numFmtId="168" fontId="51" fillId="0" borderId="0" xfId="2" applyNumberFormat="1" applyFont="1" applyAlignment="1">
      <alignment vertical="center"/>
    </xf>
    <xf numFmtId="0" fontId="35" fillId="4" borderId="2" xfId="2" applyFont="1" applyFill="1" applyBorder="1" applyAlignment="1">
      <alignment horizontal="center" vertical="center"/>
    </xf>
    <xf numFmtId="0" fontId="50" fillId="4" borderId="3" xfId="2" applyFont="1" applyFill="1" applyBorder="1" applyAlignment="1">
      <alignment horizontal="center" vertical="center"/>
    </xf>
    <xf numFmtId="0" fontId="35" fillId="4" borderId="3" xfId="2" applyFont="1" applyFill="1" applyBorder="1" applyAlignment="1">
      <alignment horizontal="left" vertical="center"/>
    </xf>
    <xf numFmtId="0" fontId="50" fillId="4" borderId="3" xfId="2" applyFont="1" applyFill="1" applyBorder="1" applyAlignment="1">
      <alignment horizontal="left" vertical="center"/>
    </xf>
    <xf numFmtId="165" fontId="51" fillId="4" borderId="3" xfId="2" applyNumberFormat="1" applyFont="1" applyFill="1" applyBorder="1" applyAlignment="1">
      <alignment horizontal="right" vertical="center"/>
    </xf>
    <xf numFmtId="168" fontId="51" fillId="4" borderId="3" xfId="2" applyNumberFormat="1" applyFont="1" applyFill="1" applyBorder="1" applyAlignment="1">
      <alignment vertical="center"/>
    </xf>
    <xf numFmtId="168" fontId="51" fillId="4" borderId="4" xfId="2" applyNumberFormat="1" applyFont="1" applyFill="1" applyBorder="1" applyAlignment="1">
      <alignment vertical="center"/>
    </xf>
    <xf numFmtId="0" fontId="35" fillId="0" borderId="2" xfId="2" applyFont="1" applyBorder="1" applyAlignment="1">
      <alignment horizontal="center" vertical="center"/>
    </xf>
    <xf numFmtId="0" fontId="50" fillId="0" borderId="3" xfId="2" applyFont="1" applyBorder="1" applyAlignment="1">
      <alignment horizontal="center" vertical="center"/>
    </xf>
    <xf numFmtId="0" fontId="1" fillId="0" borderId="3" xfId="2" applyFont="1" applyBorder="1" applyAlignment="1">
      <alignment horizontal="left" vertical="center"/>
    </xf>
    <xf numFmtId="165" fontId="51" fillId="0" borderId="3" xfId="2" applyNumberFormat="1" applyFont="1" applyBorder="1" applyAlignment="1">
      <alignment horizontal="right" vertical="center"/>
    </xf>
    <xf numFmtId="168" fontId="51" fillId="0" borderId="3" xfId="2" applyNumberFormat="1" applyFont="1" applyBorder="1" applyAlignment="1">
      <alignment vertical="center"/>
    </xf>
    <xf numFmtId="168" fontId="51" fillId="0" borderId="4" xfId="2" applyNumberFormat="1" applyFont="1" applyBorder="1" applyAlignment="1">
      <alignment vertical="center"/>
    </xf>
    <xf numFmtId="0" fontId="35" fillId="0" borderId="5" xfId="2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8" fontId="51" fillId="0" borderId="6" xfId="2" applyNumberFormat="1" applyFont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35" fillId="0" borderId="7" xfId="2" applyFont="1" applyBorder="1" applyAlignment="1">
      <alignment horizontal="center" vertical="center"/>
    </xf>
    <xf numFmtId="0" fontId="50" fillId="0" borderId="1" xfId="2" applyFont="1" applyBorder="1" applyAlignment="1">
      <alignment horizontal="center" vertical="center"/>
    </xf>
    <xf numFmtId="165" fontId="45" fillId="0" borderId="0" xfId="0" applyNumberFormat="1" applyFont="1" applyAlignment="1">
      <alignment horizontal="right"/>
    </xf>
    <xf numFmtId="165" fontId="13" fillId="2" borderId="3" xfId="0" applyNumberFormat="1" applyFont="1" applyFill="1" applyBorder="1" applyAlignment="1">
      <alignment horizontal="right" vertical="center"/>
    </xf>
    <xf numFmtId="165" fontId="9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13" fillId="2" borderId="1" xfId="0" applyNumberFormat="1" applyFont="1" applyFill="1" applyBorder="1" applyAlignment="1">
      <alignment horizontal="right" vertical="center"/>
    </xf>
    <xf numFmtId="165" fontId="46" fillId="4" borderId="15" xfId="2" applyNumberFormat="1" applyFont="1" applyFill="1" applyBorder="1" applyAlignment="1">
      <alignment horizontal="right" vertical="center"/>
    </xf>
    <xf numFmtId="165" fontId="1" fillId="2" borderId="10" xfId="0" applyNumberFormat="1" applyFont="1" applyFill="1" applyBorder="1" applyAlignment="1">
      <alignment horizontal="right" vertical="center"/>
    </xf>
    <xf numFmtId="165" fontId="35" fillId="8" borderId="10" xfId="3" applyNumberFormat="1" applyFont="1" applyFill="1" applyBorder="1" applyAlignment="1">
      <alignment horizontal="right" vertical="center"/>
    </xf>
    <xf numFmtId="165" fontId="1" fillId="2" borderId="12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49" fontId="48" fillId="8" borderId="10" xfId="1" applyNumberFormat="1" applyFont="1" applyFill="1" applyBorder="1" applyAlignment="1">
      <alignment horizontal="center" vertical="center"/>
    </xf>
    <xf numFmtId="168" fontId="1" fillId="0" borderId="10" xfId="3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7" applyFont="1" applyBorder="1" applyAlignment="1">
      <alignment horizontal="left" vertical="center" wrapText="1"/>
    </xf>
    <xf numFmtId="165" fontId="21" fillId="6" borderId="19" xfId="0" applyNumberFormat="1" applyFont="1" applyFill="1" applyBorder="1" applyAlignment="1">
      <alignment horizontal="right" vertical="center"/>
    </xf>
    <xf numFmtId="0" fontId="21" fillId="6" borderId="17" xfId="0" applyFont="1" applyFill="1" applyBorder="1" applyAlignment="1">
      <alignment horizontal="center" vertical="center"/>
    </xf>
    <xf numFmtId="0" fontId="35" fillId="8" borderId="9" xfId="1" applyFont="1" applyFill="1" applyBorder="1" applyAlignment="1">
      <alignment horizontal="center" vertical="center"/>
    </xf>
    <xf numFmtId="168" fontId="35" fillId="8" borderId="11" xfId="3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45" fillId="0" borderId="11" xfId="0" applyFont="1" applyBorder="1"/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168" fontId="1" fillId="0" borderId="12" xfId="3" applyNumberFormat="1" applyFont="1" applyBorder="1" applyAlignment="1">
      <alignment horizontal="right" vertical="center"/>
    </xf>
    <xf numFmtId="0" fontId="45" fillId="0" borderId="13" xfId="0" applyFont="1" applyBorder="1"/>
    <xf numFmtId="168" fontId="33" fillId="4" borderId="16" xfId="2" applyNumberFormat="1" applyFont="1" applyFill="1" applyBorder="1" applyAlignment="1">
      <alignment vertical="center"/>
    </xf>
    <xf numFmtId="0" fontId="52" fillId="0" borderId="0" xfId="5" applyFo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165" fontId="13" fillId="2" borderId="3" xfId="0" applyNumberFormat="1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165" fontId="46" fillId="4" borderId="15" xfId="2" applyNumberFormat="1" applyFont="1" applyFill="1" applyBorder="1" applyAlignment="1">
      <alignment vertical="center"/>
    </xf>
    <xf numFmtId="165" fontId="1" fillId="4" borderId="15" xfId="2" applyNumberFormat="1" applyFont="1" applyFill="1" applyBorder="1" applyAlignment="1">
      <alignment vertical="center"/>
    </xf>
    <xf numFmtId="165" fontId="51" fillId="0" borderId="0" xfId="2" applyNumberFormat="1" applyFont="1" applyAlignment="1">
      <alignment vertical="center"/>
    </xf>
    <xf numFmtId="165" fontId="51" fillId="4" borderId="3" xfId="2" applyNumberFormat="1" applyFont="1" applyFill="1" applyBorder="1" applyAlignment="1">
      <alignment vertical="center"/>
    </xf>
    <xf numFmtId="165" fontId="51" fillId="0" borderId="3" xfId="2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45" fillId="0" borderId="0" xfId="0" applyNumberFormat="1" applyFont="1"/>
    <xf numFmtId="165" fontId="20" fillId="0" borderId="0" xfId="2" applyNumberFormat="1" applyFont="1" applyAlignment="1">
      <alignment vertical="center"/>
    </xf>
    <xf numFmtId="165" fontId="21" fillId="6" borderId="19" xfId="0" applyNumberFormat="1" applyFont="1" applyFill="1" applyBorder="1" applyAlignment="1">
      <alignment vertical="center"/>
    </xf>
    <xf numFmtId="165" fontId="35" fillId="8" borderId="10" xfId="3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1" fillId="2" borderId="12" xfId="0" applyNumberFormat="1" applyFont="1" applyFill="1" applyBorder="1" applyAlignment="1">
      <alignment vertical="center"/>
    </xf>
    <xf numFmtId="49" fontId="1" fillId="0" borderId="10" xfId="1" applyNumberFormat="1" applyBorder="1" applyAlignment="1">
      <alignment horizontal="center" vertical="center"/>
    </xf>
    <xf numFmtId="49" fontId="35" fillId="2" borderId="10" xfId="1" applyNumberFormat="1" applyFont="1" applyFill="1" applyBorder="1" applyAlignment="1">
      <alignment horizontal="center" vertical="center"/>
    </xf>
    <xf numFmtId="165" fontId="1" fillId="0" borderId="10" xfId="0" applyNumberFormat="1" applyFont="1" applyBorder="1" applyAlignment="1">
      <alignment horizontal="right" vertical="center"/>
    </xf>
    <xf numFmtId="165" fontId="21" fillId="6" borderId="19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 vertical="center"/>
    </xf>
    <xf numFmtId="165" fontId="12" fillId="2" borderId="0" xfId="0" applyNumberFormat="1" applyFont="1" applyFill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5" fontId="18" fillId="4" borderId="3" xfId="2" applyNumberFormat="1" applyFont="1" applyFill="1" applyBorder="1" applyAlignment="1">
      <alignment horizontal="right" vertical="center"/>
    </xf>
    <xf numFmtId="165" fontId="18" fillId="4" borderId="1" xfId="2" applyNumberFormat="1" applyFont="1" applyFill="1" applyBorder="1" applyAlignment="1">
      <alignment horizontal="right" vertical="center"/>
    </xf>
    <xf numFmtId="165" fontId="31" fillId="0" borderId="0" xfId="2" applyNumberFormat="1" applyFont="1" applyAlignment="1">
      <alignment horizontal="right" vertical="center"/>
    </xf>
    <xf numFmtId="165" fontId="33" fillId="4" borderId="15" xfId="2" applyNumberFormat="1" applyFont="1" applyFill="1" applyBorder="1" applyAlignment="1">
      <alignment horizontal="right" vertical="center"/>
    </xf>
    <xf numFmtId="165" fontId="28" fillId="4" borderId="15" xfId="2" applyNumberFormat="1" applyFont="1" applyFill="1" applyBorder="1" applyAlignment="1">
      <alignment horizontal="right" vertical="center"/>
    </xf>
    <xf numFmtId="165" fontId="22" fillId="0" borderId="3" xfId="2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 wrapText="1"/>
    </xf>
    <xf numFmtId="165" fontId="31" fillId="0" borderId="3" xfId="2" applyNumberFormat="1" applyFont="1" applyBorder="1" applyAlignment="1">
      <alignment horizontal="right" vertical="center"/>
    </xf>
    <xf numFmtId="49" fontId="22" fillId="0" borderId="23" xfId="1" applyNumberFormat="1" applyFont="1" applyBorder="1" applyAlignment="1">
      <alignment horizontal="center" vertical="center"/>
    </xf>
    <xf numFmtId="49" fontId="22" fillId="0" borderId="25" xfId="1" applyNumberFormat="1" applyFont="1" applyBorder="1" applyAlignment="1">
      <alignment horizontal="center" vertical="center" wrapText="1"/>
    </xf>
    <xf numFmtId="49" fontId="22" fillId="0" borderId="10" xfId="1" applyNumberFormat="1" applyFont="1" applyBorder="1" applyAlignment="1">
      <alignment vertical="center" wrapText="1"/>
    </xf>
    <xf numFmtId="0" fontId="53" fillId="0" borderId="0" xfId="1" applyFont="1" applyAlignment="1">
      <alignment vertical="center"/>
    </xf>
    <xf numFmtId="170" fontId="26" fillId="0" borderId="11" xfId="1" applyNumberFormat="1" applyFont="1" applyBorder="1" applyAlignment="1">
      <alignment horizontal="left" vertical="center" wrapText="1"/>
    </xf>
    <xf numFmtId="165" fontId="54" fillId="7" borderId="10" xfId="2" applyNumberFormat="1" applyFont="1" applyFill="1" applyBorder="1" applyAlignment="1">
      <alignment horizontal="right" vertical="center"/>
    </xf>
    <xf numFmtId="165" fontId="55" fillId="0" borderId="10" xfId="1" applyNumberFormat="1" applyFont="1" applyBorder="1" applyAlignment="1">
      <alignment horizontal="right" vertical="center"/>
    </xf>
    <xf numFmtId="165" fontId="56" fillId="9" borderId="10" xfId="0" applyNumberFormat="1" applyFont="1" applyFill="1" applyBorder="1" applyAlignment="1">
      <alignment horizontal="right" vertical="center"/>
    </xf>
    <xf numFmtId="165" fontId="55" fillId="0" borderId="10" xfId="4" applyNumberFormat="1" applyFont="1" applyBorder="1" applyAlignment="1">
      <alignment horizontal="right" vertical="center"/>
    </xf>
    <xf numFmtId="165" fontId="55" fillId="0" borderId="12" xfId="1" applyNumberFormat="1" applyFont="1" applyBorder="1" applyAlignment="1">
      <alignment horizontal="right" vertical="center"/>
    </xf>
    <xf numFmtId="49" fontId="22" fillId="0" borderId="25" xfId="4" applyNumberFormat="1" applyFont="1" applyBorder="1" applyAlignment="1">
      <alignment horizontal="center" vertical="center"/>
    </xf>
    <xf numFmtId="49" fontId="22" fillId="0" borderId="25" xfId="1" applyNumberFormat="1" applyFont="1" applyBorder="1" applyAlignment="1">
      <alignment vertical="center" wrapText="1"/>
    </xf>
    <xf numFmtId="0" fontId="1" fillId="0" borderId="0" xfId="8" applyFont="1"/>
    <xf numFmtId="0" fontId="1" fillId="0" borderId="0" xfId="8" applyFont="1" applyAlignment="1">
      <alignment horizontal="center"/>
    </xf>
    <xf numFmtId="0" fontId="1" fillId="2" borderId="2" xfId="9" applyFill="1" applyBorder="1" applyAlignment="1">
      <alignment horizontal="center" vertical="center"/>
    </xf>
    <xf numFmtId="0" fontId="1" fillId="2" borderId="3" xfId="9" applyFill="1" applyBorder="1" applyAlignment="1">
      <alignment horizontal="center" vertical="center"/>
    </xf>
    <xf numFmtId="0" fontId="1" fillId="2" borderId="3" xfId="9" applyFill="1" applyBorder="1" applyAlignment="1">
      <alignment vertical="center"/>
    </xf>
    <xf numFmtId="0" fontId="1" fillId="2" borderId="5" xfId="9" applyFill="1" applyBorder="1" applyAlignment="1">
      <alignment horizontal="center" vertical="center"/>
    </xf>
    <xf numFmtId="0" fontId="1" fillId="2" borderId="0" xfId="9" applyFill="1" applyAlignment="1">
      <alignment horizontal="center" vertical="center"/>
    </xf>
    <xf numFmtId="0" fontId="1" fillId="2" borderId="0" xfId="9" applyFill="1" applyAlignment="1">
      <alignment vertical="center"/>
    </xf>
    <xf numFmtId="0" fontId="12" fillId="2" borderId="0" xfId="9" applyFont="1" applyFill="1" applyAlignment="1">
      <alignment horizontal="left" vertical="center"/>
    </xf>
    <xf numFmtId="165" fontId="1" fillId="2" borderId="0" xfId="9" applyNumberFormat="1" applyFill="1" applyAlignment="1">
      <alignment horizontal="right" vertical="center"/>
    </xf>
    <xf numFmtId="168" fontId="3" fillId="2" borderId="0" xfId="9" applyNumberFormat="1" applyFont="1" applyFill="1" applyAlignment="1">
      <alignment horizontal="left" vertical="center"/>
    </xf>
    <xf numFmtId="168" fontId="3" fillId="2" borderId="6" xfId="9" applyNumberFormat="1" applyFont="1" applyFill="1" applyBorder="1" applyAlignment="1">
      <alignment horizontal="left" vertical="center"/>
    </xf>
    <xf numFmtId="0" fontId="5" fillId="2" borderId="0" xfId="9" applyFont="1" applyFill="1" applyAlignment="1">
      <alignment vertical="center"/>
    </xf>
    <xf numFmtId="168" fontId="5" fillId="2" borderId="0" xfId="9" applyNumberFormat="1" applyFont="1" applyFill="1" applyAlignment="1">
      <alignment vertical="center"/>
    </xf>
    <xf numFmtId="168" fontId="9" fillId="2" borderId="6" xfId="9" applyNumberFormat="1" applyFont="1" applyFill="1" applyBorder="1" applyAlignment="1">
      <alignment vertical="center"/>
    </xf>
    <xf numFmtId="168" fontId="9" fillId="2" borderId="0" xfId="9" applyNumberFormat="1" applyFont="1" applyFill="1" applyAlignment="1">
      <alignment vertical="center"/>
    </xf>
    <xf numFmtId="168" fontId="12" fillId="2" borderId="6" xfId="9" applyNumberFormat="1" applyFont="1" applyFill="1" applyBorder="1" applyAlignment="1">
      <alignment vertical="center"/>
    </xf>
    <xf numFmtId="168" fontId="1" fillId="2" borderId="0" xfId="9" applyNumberFormat="1" applyFill="1" applyAlignment="1">
      <alignment vertical="center"/>
    </xf>
    <xf numFmtId="168" fontId="1" fillId="2" borderId="6" xfId="9" applyNumberFormat="1" applyFill="1" applyBorder="1" applyAlignment="1">
      <alignment vertical="center"/>
    </xf>
    <xf numFmtId="168" fontId="1" fillId="2" borderId="1" xfId="9" applyNumberFormat="1" applyFill="1" applyBorder="1" applyAlignment="1">
      <alignment vertical="center"/>
    </xf>
    <xf numFmtId="168" fontId="1" fillId="2" borderId="8" xfId="9" applyNumberFormat="1" applyFill="1" applyBorder="1" applyAlignment="1">
      <alignment vertical="center"/>
    </xf>
    <xf numFmtId="0" fontId="33" fillId="0" borderId="0" xfId="8" applyFont="1" applyAlignment="1">
      <alignment horizontal="left"/>
    </xf>
    <xf numFmtId="0" fontId="13" fillId="3" borderId="0" xfId="12" applyFont="1" applyFill="1" applyAlignment="1">
      <alignment vertical="center"/>
    </xf>
    <xf numFmtId="0" fontId="1" fillId="0" borderId="0" xfId="8" applyFont="1" applyAlignment="1">
      <alignment wrapText="1"/>
    </xf>
    <xf numFmtId="0" fontId="23" fillId="7" borderId="10" xfId="2" applyFont="1" applyFill="1" applyBorder="1" applyAlignment="1">
      <alignment horizontal="center" vertical="center"/>
    </xf>
    <xf numFmtId="0" fontId="23" fillId="10" borderId="10" xfId="2" applyFont="1" applyFill="1" applyBorder="1" applyAlignment="1">
      <alignment horizontal="center" vertical="center"/>
    </xf>
    <xf numFmtId="0" fontId="1" fillId="0" borderId="0" xfId="14"/>
    <xf numFmtId="0" fontId="1" fillId="0" borderId="0" xfId="9"/>
    <xf numFmtId="0" fontId="31" fillId="4" borderId="14" xfId="2" applyFont="1" applyFill="1" applyBorder="1" applyAlignment="1">
      <alignment horizontal="left" vertical="center"/>
    </xf>
    <xf numFmtId="0" fontId="31" fillId="4" borderId="15" xfId="2" applyFont="1" applyFill="1" applyBorder="1" applyAlignment="1">
      <alignment horizontal="left" vertical="center"/>
    </xf>
    <xf numFmtId="0" fontId="60" fillId="4" borderId="15" xfId="2" applyFont="1" applyFill="1" applyBorder="1" applyAlignment="1">
      <alignment horizontal="left" vertical="center"/>
    </xf>
    <xf numFmtId="0" fontId="59" fillId="0" borderId="0" xfId="14" applyFont="1" applyAlignment="1">
      <alignment wrapText="1"/>
    </xf>
    <xf numFmtId="0" fontId="28" fillId="4" borderId="14" xfId="2" applyFont="1" applyFill="1" applyBorder="1" applyAlignment="1">
      <alignment horizontal="left" vertical="center"/>
    </xf>
    <xf numFmtId="0" fontId="23" fillId="0" borderId="5" xfId="2" applyFont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3" fillId="0" borderId="7" xfId="2" applyFont="1" applyBorder="1" applyAlignment="1">
      <alignment horizontal="left" vertical="center"/>
    </xf>
    <xf numFmtId="0" fontId="23" fillId="0" borderId="1" xfId="2" applyFont="1" applyBorder="1" applyAlignment="1">
      <alignment horizontal="left" vertical="center"/>
    </xf>
    <xf numFmtId="0" fontId="22" fillId="0" borderId="1" xfId="2" applyFont="1" applyBorder="1" applyAlignment="1">
      <alignment horizontal="left" vertical="center"/>
    </xf>
    <xf numFmtId="49" fontId="1" fillId="0" borderId="0" xfId="8" applyNumberFormat="1" applyFont="1" applyAlignment="1">
      <alignment horizontal="center" wrapText="1"/>
    </xf>
    <xf numFmtId="0" fontId="59" fillId="0" borderId="0" xfId="9" applyFont="1" applyAlignment="1">
      <alignment horizontal="left"/>
    </xf>
    <xf numFmtId="0" fontId="23" fillId="7" borderId="9" xfId="2" applyFont="1" applyFill="1" applyBorder="1" applyAlignment="1">
      <alignment horizontal="center" vertical="center"/>
    </xf>
    <xf numFmtId="0" fontId="23" fillId="10" borderId="9" xfId="2" applyFont="1" applyFill="1" applyBorder="1" applyAlignment="1">
      <alignment horizontal="center" vertical="center"/>
    </xf>
    <xf numFmtId="168" fontId="1" fillId="0" borderId="0" xfId="8" applyNumberFormat="1" applyFont="1"/>
    <xf numFmtId="168" fontId="23" fillId="6" borderId="19" xfId="10" applyNumberFormat="1" applyFont="1" applyFill="1" applyBorder="1" applyAlignment="1">
      <alignment horizontal="center" vertical="center" wrapText="1"/>
    </xf>
    <xf numFmtId="168" fontId="23" fillId="6" borderId="17" xfId="10" applyNumberFormat="1" applyFont="1" applyFill="1" applyBorder="1" applyAlignment="1">
      <alignment horizontal="center" vertical="center" wrapText="1"/>
    </xf>
    <xf numFmtId="168" fontId="23" fillId="7" borderId="10" xfId="2" applyNumberFormat="1" applyFont="1" applyFill="1" applyBorder="1" applyAlignment="1">
      <alignment horizontal="center" vertical="center"/>
    </xf>
    <xf numFmtId="168" fontId="23" fillId="7" borderId="11" xfId="2" applyNumberFormat="1" applyFont="1" applyFill="1" applyBorder="1" applyAlignment="1">
      <alignment horizontal="center" vertical="center"/>
    </xf>
    <xf numFmtId="168" fontId="23" fillId="10" borderId="10" xfId="2" applyNumberFormat="1" applyFont="1" applyFill="1" applyBorder="1" applyAlignment="1">
      <alignment horizontal="center" vertical="center"/>
    </xf>
    <xf numFmtId="168" fontId="23" fillId="10" borderId="11" xfId="13" applyNumberFormat="1" applyFont="1" applyFill="1" applyBorder="1" applyAlignment="1">
      <alignment horizontal="right" vertical="center"/>
    </xf>
    <xf numFmtId="168" fontId="22" fillId="0" borderId="11" xfId="16" applyNumberFormat="1" applyFont="1" applyBorder="1" applyAlignment="1">
      <alignment horizontal="right" vertical="center"/>
    </xf>
    <xf numFmtId="168" fontId="59" fillId="0" borderId="0" xfId="14" applyNumberFormat="1" applyFont="1"/>
    <xf numFmtId="168" fontId="59" fillId="0" borderId="0" xfId="8" applyNumberFormat="1" applyFont="1"/>
    <xf numFmtId="168" fontId="32" fillId="4" borderId="15" xfId="2" applyNumberFormat="1" applyFont="1" applyFill="1" applyBorder="1" applyAlignment="1">
      <alignment vertical="center"/>
    </xf>
    <xf numFmtId="168" fontId="22" fillId="0" borderId="0" xfId="2" applyNumberFormat="1" applyFont="1" applyAlignment="1">
      <alignment vertical="center"/>
    </xf>
    <xf numFmtId="168" fontId="23" fillId="0" borderId="6" xfId="2" applyNumberFormat="1" applyFont="1" applyBorder="1" applyAlignment="1">
      <alignment horizontal="right" vertical="center"/>
    </xf>
    <xf numFmtId="168" fontId="22" fillId="0" borderId="1" xfId="2" applyNumberFormat="1" applyFont="1" applyBorder="1" applyAlignment="1">
      <alignment vertical="center"/>
    </xf>
    <xf numFmtId="168" fontId="23" fillId="0" borderId="8" xfId="2" applyNumberFormat="1" applyFont="1" applyBorder="1" applyAlignment="1">
      <alignment horizontal="right" vertical="center"/>
    </xf>
    <xf numFmtId="165" fontId="1" fillId="0" borderId="0" xfId="8" applyNumberFormat="1" applyFont="1"/>
    <xf numFmtId="165" fontId="1" fillId="0" borderId="0" xfId="8" applyNumberFormat="1" applyFont="1" applyAlignment="1">
      <alignment horizontal="center"/>
    </xf>
    <xf numFmtId="165" fontId="23" fillId="6" borderId="19" xfId="10" applyNumberFormat="1" applyFont="1" applyFill="1" applyBorder="1" applyAlignment="1">
      <alignment horizontal="center" vertical="center"/>
    </xf>
    <xf numFmtId="165" fontId="23" fillId="7" borderId="10" xfId="2" applyNumberFormat="1" applyFont="1" applyFill="1" applyBorder="1" applyAlignment="1">
      <alignment horizontal="center" vertical="center"/>
    </xf>
    <xf numFmtId="165" fontId="23" fillId="10" borderId="10" xfId="2" applyNumberFormat="1" applyFont="1" applyFill="1" applyBorder="1" applyAlignment="1">
      <alignment horizontal="center" vertical="center"/>
    </xf>
    <xf numFmtId="165" fontId="59" fillId="0" borderId="0" xfId="14" applyNumberFormat="1" applyFont="1"/>
    <xf numFmtId="165" fontId="60" fillId="4" borderId="15" xfId="2" applyNumberFormat="1" applyFont="1" applyFill="1" applyBorder="1" applyAlignment="1">
      <alignment horizontal="center" vertical="center"/>
    </xf>
    <xf numFmtId="165" fontId="59" fillId="0" borderId="0" xfId="14" applyNumberFormat="1" applyFont="1" applyAlignment="1">
      <alignment horizontal="right"/>
    </xf>
    <xf numFmtId="165" fontId="28" fillId="4" borderId="15" xfId="2" applyNumberFormat="1" applyFont="1" applyFill="1" applyBorder="1" applyAlignment="1">
      <alignment horizontal="center" vertical="center"/>
    </xf>
    <xf numFmtId="165" fontId="22" fillId="0" borderId="0" xfId="2" applyNumberFormat="1" applyFont="1" applyAlignment="1">
      <alignment horizontal="center" vertical="center"/>
    </xf>
    <xf numFmtId="165" fontId="22" fillId="0" borderId="1" xfId="2" applyNumberFormat="1" applyFont="1" applyBorder="1" applyAlignment="1">
      <alignment horizontal="center" vertical="center"/>
    </xf>
    <xf numFmtId="0" fontId="35" fillId="6" borderId="18" xfId="9" applyFont="1" applyFill="1" applyBorder="1" applyAlignment="1">
      <alignment horizontal="center" vertical="center"/>
    </xf>
    <xf numFmtId="0" fontId="35" fillId="6" borderId="19" xfId="9" applyFont="1" applyFill="1" applyBorder="1" applyAlignment="1">
      <alignment horizontal="center" vertical="center"/>
    </xf>
    <xf numFmtId="166" fontId="35" fillId="6" borderId="19" xfId="9" applyNumberFormat="1" applyFont="1" applyFill="1" applyBorder="1" applyAlignment="1">
      <alignment horizontal="center" vertical="center"/>
    </xf>
    <xf numFmtId="165" fontId="35" fillId="6" borderId="19" xfId="10" applyNumberFormat="1" applyFont="1" applyFill="1" applyBorder="1" applyAlignment="1">
      <alignment horizontal="center" vertical="center"/>
    </xf>
    <xf numFmtId="168" fontId="35" fillId="6" borderId="19" xfId="10" applyNumberFormat="1" applyFont="1" applyFill="1" applyBorder="1" applyAlignment="1">
      <alignment horizontal="center" vertical="center" wrapText="1"/>
    </xf>
    <xf numFmtId="168" fontId="35" fillId="6" borderId="17" xfId="10" applyNumberFormat="1" applyFont="1" applyFill="1" applyBorder="1" applyAlignment="1">
      <alignment horizontal="center" vertical="center" wrapText="1"/>
    </xf>
    <xf numFmtId="0" fontId="23" fillId="6" borderId="18" xfId="9" applyFont="1" applyFill="1" applyBorder="1" applyAlignment="1">
      <alignment horizontal="center" vertical="center"/>
    </xf>
    <xf numFmtId="0" fontId="23" fillId="6" borderId="19" xfId="9" applyFont="1" applyFill="1" applyBorder="1" applyAlignment="1">
      <alignment horizontal="center" vertical="center"/>
    </xf>
    <xf numFmtId="166" fontId="23" fillId="6" borderId="19" xfId="9" applyNumberFormat="1" applyFont="1" applyFill="1" applyBorder="1" applyAlignment="1">
      <alignment horizontal="center" vertical="center"/>
    </xf>
    <xf numFmtId="0" fontId="22" fillId="0" borderId="9" xfId="14" applyFont="1" applyBorder="1" applyAlignment="1">
      <alignment wrapText="1"/>
    </xf>
    <xf numFmtId="0" fontId="22" fillId="0" borderId="10" xfId="14" applyFont="1" applyBorder="1" applyAlignment="1">
      <alignment wrapText="1"/>
    </xf>
    <xf numFmtId="0" fontId="22" fillId="0" borderId="10" xfId="14" applyFont="1" applyBorder="1" applyAlignment="1">
      <alignment horizontal="center"/>
    </xf>
    <xf numFmtId="165" fontId="22" fillId="0" borderId="10" xfId="14" applyNumberFormat="1" applyFont="1" applyBorder="1" applyAlignment="1">
      <alignment horizontal="right"/>
    </xf>
    <xf numFmtId="168" fontId="22" fillId="0" borderId="10" xfId="15" applyNumberFormat="1" applyFont="1" applyBorder="1"/>
    <xf numFmtId="165" fontId="22" fillId="0" borderId="10" xfId="15" applyNumberFormat="1" applyFont="1" applyBorder="1" applyAlignment="1">
      <alignment horizontal="right"/>
    </xf>
    <xf numFmtId="165" fontId="22" fillId="0" borderId="10" xfId="14" applyNumberFormat="1" applyFont="1" applyBorder="1"/>
    <xf numFmtId="0" fontId="22" fillId="0" borderId="10" xfId="14" applyFont="1" applyBorder="1"/>
    <xf numFmtId="0" fontId="22" fillId="0" borderId="10" xfId="7" applyFont="1" applyBorder="1" applyAlignment="1">
      <alignment horizontal="left" vertical="center" wrapText="1"/>
    </xf>
    <xf numFmtId="168" fontId="22" fillId="0" borderId="11" xfId="8" applyNumberFormat="1" applyFont="1" applyBorder="1"/>
    <xf numFmtId="0" fontId="22" fillId="0" borderId="10" xfId="17" applyFont="1" applyBorder="1" applyAlignment="1">
      <alignment wrapText="1"/>
    </xf>
    <xf numFmtId="0" fontId="22" fillId="0" borderId="20" xfId="14" applyFont="1" applyBorder="1" applyAlignment="1">
      <alignment wrapText="1"/>
    </xf>
    <xf numFmtId="0" fontId="22" fillId="0" borderId="12" xfId="14" applyFont="1" applyBorder="1" applyAlignment="1">
      <alignment wrapText="1"/>
    </xf>
    <xf numFmtId="0" fontId="22" fillId="0" borderId="12" xfId="7" applyFont="1" applyBorder="1" applyAlignment="1">
      <alignment horizontal="left" vertical="center" wrapText="1"/>
    </xf>
    <xf numFmtId="0" fontId="22" fillId="0" borderId="12" xfId="14" applyFont="1" applyBorder="1" applyAlignment="1">
      <alignment horizontal="center"/>
    </xf>
    <xf numFmtId="165" fontId="22" fillId="0" borderId="12" xfId="14" applyNumberFormat="1" applyFont="1" applyBorder="1"/>
    <xf numFmtId="168" fontId="22" fillId="0" borderId="13" xfId="8" applyNumberFormat="1" applyFont="1" applyBorder="1"/>
    <xf numFmtId="0" fontId="1" fillId="2" borderId="3" xfId="10" applyFont="1" applyFill="1" applyBorder="1"/>
    <xf numFmtId="165" fontId="1" fillId="2" borderId="3" xfId="10" applyNumberFormat="1" applyFont="1" applyFill="1" applyBorder="1"/>
    <xf numFmtId="168" fontId="1" fillId="2" borderId="3" xfId="10" applyNumberFormat="1" applyFont="1" applyFill="1" applyBorder="1"/>
    <xf numFmtId="168" fontId="1" fillId="2" borderId="4" xfId="10" applyNumberFormat="1" applyFont="1" applyFill="1" applyBorder="1"/>
    <xf numFmtId="0" fontId="1" fillId="2" borderId="5" xfId="10" applyFont="1" applyFill="1" applyBorder="1" applyAlignment="1">
      <alignment horizontal="center"/>
    </xf>
    <xf numFmtId="0" fontId="1" fillId="2" borderId="0" xfId="10" applyFont="1" applyFill="1" applyAlignment="1">
      <alignment horizontal="center"/>
    </xf>
    <xf numFmtId="0" fontId="1" fillId="2" borderId="0" xfId="10" applyFont="1" applyFill="1"/>
    <xf numFmtId="0" fontId="1" fillId="2" borderId="7" xfId="10" applyFont="1" applyFill="1" applyBorder="1"/>
    <xf numFmtId="0" fontId="1" fillId="2" borderId="1" xfId="10" applyFont="1" applyFill="1" applyBorder="1"/>
    <xf numFmtId="165" fontId="1" fillId="2" borderId="1" xfId="10" applyNumberFormat="1" applyFont="1" applyFill="1" applyBorder="1"/>
    <xf numFmtId="0" fontId="1" fillId="2" borderId="0" xfId="2" applyFont="1" applyFill="1" applyAlignment="1">
      <alignment horizontal="left" vertical="center"/>
    </xf>
    <xf numFmtId="165" fontId="21" fillId="6" borderId="18" xfId="0" applyNumberFormat="1" applyFont="1" applyFill="1" applyBorder="1" applyAlignment="1">
      <alignment horizontal="center" vertical="center" wrapText="1"/>
    </xf>
    <xf numFmtId="168" fontId="21" fillId="6" borderId="30" xfId="0" applyNumberFormat="1" applyFont="1" applyFill="1" applyBorder="1" applyAlignment="1">
      <alignment horizontal="center" vertical="center" wrapText="1"/>
    </xf>
    <xf numFmtId="168" fontId="35" fillId="8" borderId="28" xfId="2" applyNumberFormat="1" applyFont="1" applyFill="1" applyBorder="1" applyAlignment="1">
      <alignment horizontal="right" vertical="center"/>
    </xf>
    <xf numFmtId="168" fontId="24" fillId="0" borderId="28" xfId="3" applyNumberFormat="1" applyFont="1" applyBorder="1" applyAlignment="1">
      <alignment horizontal="right" vertical="center"/>
    </xf>
    <xf numFmtId="168" fontId="22" fillId="0" borderId="28" xfId="3" applyNumberFormat="1" applyFont="1" applyBorder="1" applyAlignment="1">
      <alignment horizontal="right" vertical="center"/>
    </xf>
    <xf numFmtId="168" fontId="35" fillId="9" borderId="28" xfId="0" applyNumberFormat="1" applyFont="1" applyFill="1" applyBorder="1" applyAlignment="1">
      <alignment vertical="center"/>
    </xf>
    <xf numFmtId="165" fontId="21" fillId="6" borderId="17" xfId="0" applyNumberFormat="1" applyFont="1" applyFill="1" applyBorder="1" applyAlignment="1">
      <alignment horizontal="center" vertical="center" wrapText="1"/>
    </xf>
    <xf numFmtId="168" fontId="35" fillId="8" borderId="9" xfId="2" applyNumberFormat="1" applyFont="1" applyFill="1" applyBorder="1" applyAlignment="1">
      <alignment horizontal="right" vertical="center"/>
    </xf>
    <xf numFmtId="168" fontId="35" fillId="8" borderId="11" xfId="2" applyNumberFormat="1" applyFont="1" applyFill="1" applyBorder="1" applyAlignment="1">
      <alignment horizontal="right" vertical="center"/>
    </xf>
    <xf numFmtId="168" fontId="22" fillId="0" borderId="9" xfId="3" applyNumberFormat="1" applyFont="1" applyBorder="1" applyAlignment="1">
      <alignment horizontal="right" vertical="center"/>
    </xf>
    <xf numFmtId="168" fontId="22" fillId="0" borderId="11" xfId="3" applyNumberFormat="1" applyFont="1" applyBorder="1" applyAlignment="1">
      <alignment horizontal="right" vertical="center"/>
    </xf>
    <xf numFmtId="168" fontId="35" fillId="9" borderId="9" xfId="0" applyNumberFormat="1" applyFont="1" applyFill="1" applyBorder="1" applyAlignment="1">
      <alignment vertical="center"/>
    </xf>
    <xf numFmtId="168" fontId="35" fillId="9" borderId="11" xfId="0" applyNumberFormat="1" applyFont="1" applyFill="1" applyBorder="1" applyAlignment="1">
      <alignment vertical="center"/>
    </xf>
    <xf numFmtId="168" fontId="35" fillId="8" borderId="32" xfId="2" applyNumberFormat="1" applyFont="1" applyFill="1" applyBorder="1" applyAlignment="1">
      <alignment horizontal="right" vertical="center"/>
    </xf>
    <xf numFmtId="168" fontId="35" fillId="9" borderId="32" xfId="0" applyNumberFormat="1" applyFont="1" applyFill="1" applyBorder="1" applyAlignment="1">
      <alignment vertical="center"/>
    </xf>
    <xf numFmtId="168" fontId="35" fillId="8" borderId="27" xfId="2" applyNumberFormat="1" applyFont="1" applyFill="1" applyBorder="1" applyAlignment="1">
      <alignment horizontal="right" vertical="center"/>
    </xf>
    <xf numFmtId="168" fontId="22" fillId="0" borderId="27" xfId="3" applyNumberFormat="1" applyFont="1" applyBorder="1" applyAlignment="1">
      <alignment horizontal="right" vertical="center"/>
    </xf>
    <xf numFmtId="168" fontId="35" fillId="9" borderId="27" xfId="0" applyNumberFormat="1" applyFont="1" applyFill="1" applyBorder="1" applyAlignment="1">
      <alignment vertical="center"/>
    </xf>
    <xf numFmtId="168" fontId="22" fillId="0" borderId="32" xfId="3" applyNumberFormat="1" applyFont="1" applyBorder="1" applyAlignment="1">
      <alignment horizontal="right" vertical="center"/>
    </xf>
    <xf numFmtId="168" fontId="33" fillId="4" borderId="26" xfId="2" applyNumberFormat="1" applyFont="1" applyFill="1" applyBorder="1" applyAlignment="1">
      <alignment horizontal="right" vertical="center"/>
    </xf>
    <xf numFmtId="168" fontId="21" fillId="6" borderId="17" xfId="0" applyNumberFormat="1" applyFont="1" applyFill="1" applyBorder="1" applyAlignment="1">
      <alignment horizontal="center" vertical="center"/>
    </xf>
    <xf numFmtId="168" fontId="21" fillId="6" borderId="33" xfId="0" applyNumberFormat="1" applyFont="1" applyFill="1" applyBorder="1" applyAlignment="1">
      <alignment horizontal="center" vertical="center"/>
    </xf>
    <xf numFmtId="168" fontId="35" fillId="8" borderId="34" xfId="2" applyNumberFormat="1" applyFont="1" applyFill="1" applyBorder="1" applyAlignment="1">
      <alignment horizontal="right" vertical="center"/>
    </xf>
    <xf numFmtId="168" fontId="22" fillId="0" borderId="34" xfId="3" applyNumberFormat="1" applyFont="1" applyBorder="1" applyAlignment="1">
      <alignment horizontal="right" vertical="center"/>
    </xf>
    <xf numFmtId="168" fontId="35" fillId="9" borderId="34" xfId="0" applyNumberFormat="1" applyFont="1" applyFill="1" applyBorder="1" applyAlignment="1">
      <alignment vertical="center"/>
    </xf>
    <xf numFmtId="170" fontId="26" fillId="0" borderId="13" xfId="1" applyNumberFormat="1" applyFont="1" applyBorder="1" applyAlignment="1">
      <alignment horizontal="left" vertical="center" wrapText="1"/>
    </xf>
    <xf numFmtId="168" fontId="1" fillId="0" borderId="10" xfId="0" applyNumberFormat="1" applyFont="1" applyBorder="1" applyAlignment="1">
      <alignment vertical="center"/>
    </xf>
    <xf numFmtId="168" fontId="1" fillId="0" borderId="12" xfId="0" applyNumberFormat="1" applyFont="1" applyBorder="1" applyAlignment="1">
      <alignment vertical="center"/>
    </xf>
    <xf numFmtId="49" fontId="1" fillId="0" borderId="9" xfId="1" applyNumberFormat="1" applyBorder="1" applyAlignment="1">
      <alignment horizontal="center" vertical="center"/>
    </xf>
    <xf numFmtId="0" fontId="35" fillId="0" borderId="10" xfId="0" applyFont="1" applyBorder="1" applyAlignment="1">
      <alignment vertical="center" wrapText="1"/>
    </xf>
    <xf numFmtId="0" fontId="54" fillId="0" borderId="10" xfId="1" applyFont="1" applyBorder="1" applyAlignment="1">
      <alignment horizontal="left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2" borderId="10" xfId="0" applyFont="1" applyFill="1" applyBorder="1" applyAlignment="1">
      <alignment horizontal="center" vertical="center"/>
    </xf>
    <xf numFmtId="165" fontId="54" fillId="2" borderId="10" xfId="0" applyNumberFormat="1" applyFont="1" applyFill="1" applyBorder="1" applyAlignment="1">
      <alignment vertical="center"/>
    </xf>
    <xf numFmtId="0" fontId="54" fillId="2" borderId="10" xfId="0" applyFont="1" applyFill="1" applyBorder="1" applyAlignment="1">
      <alignment horizontal="left" vertical="center" wrapText="1"/>
    </xf>
    <xf numFmtId="0" fontId="54" fillId="2" borderId="10" xfId="0" applyFont="1" applyFill="1" applyBorder="1" applyAlignment="1">
      <alignment horizontal="center" vertical="center" wrapText="1"/>
    </xf>
    <xf numFmtId="0" fontId="54" fillId="2" borderId="10" xfId="0" applyFont="1" applyFill="1" applyBorder="1" applyAlignment="1">
      <alignment horizontal="center" vertical="top"/>
    </xf>
    <xf numFmtId="0" fontId="54" fillId="0" borderId="10" xfId="7" applyFont="1" applyBorder="1" applyAlignment="1">
      <alignment horizontal="left" vertical="center" wrapText="1"/>
    </xf>
    <xf numFmtId="0" fontId="55" fillId="0" borderId="10" xfId="1" applyFont="1" applyBorder="1" applyAlignment="1">
      <alignment horizontal="center" vertical="center" wrapText="1"/>
    </xf>
    <xf numFmtId="165" fontId="55" fillId="0" borderId="10" xfId="1" applyNumberFormat="1" applyFont="1" applyBorder="1" applyAlignment="1">
      <alignment horizontal="center" vertical="center"/>
    </xf>
    <xf numFmtId="2" fontId="55" fillId="0" borderId="10" xfId="1" applyNumberFormat="1" applyFont="1" applyBorder="1" applyAlignment="1">
      <alignment horizontal="center" vertical="center"/>
    </xf>
    <xf numFmtId="0" fontId="56" fillId="0" borderId="10" xfId="1" applyFont="1" applyBorder="1" applyAlignment="1">
      <alignment horizontal="left" vertical="center" wrapText="1"/>
    </xf>
    <xf numFmtId="0" fontId="54" fillId="0" borderId="10" xfId="0" applyFont="1" applyBorder="1" applyAlignment="1">
      <alignment vertical="center" wrapText="1"/>
    </xf>
    <xf numFmtId="0" fontId="56" fillId="0" borderId="10" xfId="0" applyFont="1" applyBorder="1" applyAlignment="1">
      <alignment vertical="center" wrapText="1"/>
    </xf>
    <xf numFmtId="0" fontId="54" fillId="2" borderId="10" xfId="0" applyFont="1" applyFill="1" applyBorder="1" applyAlignment="1">
      <alignment vertical="center" wrapText="1"/>
    </xf>
    <xf numFmtId="0" fontId="54" fillId="0" borderId="10" xfId="0" applyFont="1" applyBorder="1" applyAlignment="1">
      <alignment horizontal="left" vertical="center" wrapText="1"/>
    </xf>
    <xf numFmtId="0" fontId="63" fillId="0" borderId="10" xfId="0" applyFont="1" applyBorder="1" applyAlignment="1">
      <alignment wrapText="1"/>
    </xf>
    <xf numFmtId="14" fontId="64" fillId="0" borderId="10" xfId="0" applyNumberFormat="1" applyFont="1" applyBorder="1" applyAlignment="1">
      <alignment horizontal="center" vertical="top"/>
    </xf>
    <xf numFmtId="0" fontId="54" fillId="0" borderId="10" xfId="0" applyFont="1" applyBorder="1" applyAlignment="1">
      <alignment horizontal="center" vertical="center"/>
    </xf>
    <xf numFmtId="168" fontId="54" fillId="0" borderId="10" xfId="3" applyNumberFormat="1" applyFont="1" applyBorder="1" applyAlignment="1">
      <alignment horizontal="right" vertical="center"/>
    </xf>
    <xf numFmtId="168" fontId="54" fillId="0" borderId="10" xfId="0" applyNumberFormat="1" applyFont="1" applyBorder="1" applyAlignment="1">
      <alignment vertical="center"/>
    </xf>
    <xf numFmtId="0" fontId="54" fillId="0" borderId="10" xfId="0" applyFont="1" applyBorder="1"/>
    <xf numFmtId="0" fontId="35" fillId="0" borderId="10" xfId="0" applyFont="1" applyBorder="1" applyAlignment="1">
      <alignment horizontal="center" vertical="top"/>
    </xf>
    <xf numFmtId="168" fontId="35" fillId="0" borderId="10" xfId="0" applyNumberFormat="1" applyFont="1" applyBorder="1" applyAlignment="1">
      <alignment vertical="center"/>
    </xf>
    <xf numFmtId="168" fontId="35" fillId="0" borderId="10" xfId="3" applyNumberFormat="1" applyFont="1" applyBorder="1" applyAlignment="1">
      <alignment horizontal="right" vertical="center"/>
    </xf>
    <xf numFmtId="0" fontId="65" fillId="0" borderId="11" xfId="0" applyFont="1" applyBorder="1"/>
    <xf numFmtId="168" fontId="22" fillId="0" borderId="12" xfId="15" applyNumberFormat="1" applyFont="1" applyBorder="1"/>
    <xf numFmtId="0" fontId="22" fillId="0" borderId="9" xfId="14" applyFont="1" applyBorder="1" applyAlignment="1">
      <alignment vertical="center" wrapText="1"/>
    </xf>
    <xf numFmtId="0" fontId="22" fillId="0" borderId="10" xfId="14" applyFont="1" applyBorder="1" applyAlignment="1">
      <alignment vertical="center" wrapText="1"/>
    </xf>
    <xf numFmtId="0" fontId="22" fillId="0" borderId="10" xfId="14" applyFont="1" applyBorder="1" applyAlignment="1">
      <alignment horizontal="center" vertical="center"/>
    </xf>
    <xf numFmtId="165" fontId="22" fillId="0" borderId="10" xfId="14" applyNumberFormat="1" applyFont="1" applyBorder="1" applyAlignment="1">
      <alignment vertical="center"/>
    </xf>
    <xf numFmtId="168" fontId="22" fillId="0" borderId="10" xfId="15" applyNumberFormat="1" applyFont="1" applyBorder="1" applyAlignment="1">
      <alignment vertical="center"/>
    </xf>
    <xf numFmtId="168" fontId="22" fillId="0" borderId="12" xfId="15" applyNumberFormat="1" applyFont="1" applyBorder="1" applyAlignment="1">
      <alignment vertical="center"/>
    </xf>
    <xf numFmtId="49" fontId="66" fillId="0" borderId="21" xfId="1" applyNumberFormat="1" applyFont="1" applyBorder="1" applyAlignment="1">
      <alignment horizontal="center" vertical="center"/>
    </xf>
    <xf numFmtId="0" fontId="67" fillId="0" borderId="21" xfId="1" applyFont="1" applyBorder="1" applyAlignment="1">
      <alignment horizontal="center" vertical="center"/>
    </xf>
    <xf numFmtId="168" fontId="69" fillId="0" borderId="21" xfId="3" applyNumberFormat="1" applyFont="1" applyBorder="1" applyAlignment="1">
      <alignment horizontal="right" vertical="center"/>
    </xf>
    <xf numFmtId="0" fontId="70" fillId="0" borderId="22" xfId="1" applyFont="1" applyBorder="1" applyAlignment="1">
      <alignment horizontal="center" vertical="center"/>
    </xf>
    <xf numFmtId="168" fontId="70" fillId="0" borderId="22" xfId="1" applyNumberFormat="1" applyFont="1" applyBorder="1" applyAlignment="1">
      <alignment horizontal="right" vertical="center" wrapText="1"/>
    </xf>
    <xf numFmtId="0" fontId="67" fillId="0" borderId="22" xfId="1" applyFont="1" applyBorder="1" applyAlignment="1">
      <alignment horizontal="center" vertical="center"/>
    </xf>
    <xf numFmtId="168" fontId="67" fillId="0" borderId="22" xfId="1" applyNumberFormat="1" applyFont="1" applyBorder="1" applyAlignment="1">
      <alignment horizontal="right" vertical="center" wrapText="1"/>
    </xf>
    <xf numFmtId="168" fontId="66" fillId="0" borderId="22" xfId="1" applyNumberFormat="1" applyFont="1" applyBorder="1" applyAlignment="1">
      <alignment horizontal="right" vertical="center" wrapText="1"/>
    </xf>
    <xf numFmtId="168" fontId="67" fillId="0" borderId="22" xfId="1" applyNumberFormat="1" applyFont="1" applyBorder="1" applyAlignment="1">
      <alignment vertical="center" wrapText="1"/>
    </xf>
    <xf numFmtId="0" fontId="35" fillId="0" borderId="2" xfId="5" applyFont="1" applyBorder="1" applyAlignment="1">
      <alignment horizontal="center" vertical="center"/>
    </xf>
    <xf numFmtId="0" fontId="35" fillId="0" borderId="3" xfId="5" applyFont="1" applyBorder="1" applyAlignment="1">
      <alignment horizontal="center" vertical="center"/>
    </xf>
    <xf numFmtId="0" fontId="35" fillId="0" borderId="4" xfId="5" applyFont="1" applyBorder="1" applyAlignment="1">
      <alignment horizontal="center" vertical="center"/>
    </xf>
    <xf numFmtId="168" fontId="67" fillId="0" borderId="36" xfId="1" applyNumberFormat="1" applyFont="1" applyBorder="1" applyAlignment="1">
      <alignment horizontal="right" vertical="center" wrapText="1"/>
    </xf>
    <xf numFmtId="168" fontId="67" fillId="0" borderId="37" xfId="1" applyNumberFormat="1" applyFont="1" applyBorder="1" applyAlignment="1">
      <alignment horizontal="right" vertical="center" wrapText="1"/>
    </xf>
    <xf numFmtId="168" fontId="66" fillId="0" borderId="36" xfId="1" applyNumberFormat="1" applyFont="1" applyBorder="1" applyAlignment="1">
      <alignment horizontal="right" vertical="center" wrapText="1"/>
    </xf>
    <xf numFmtId="168" fontId="66" fillId="0" borderId="37" xfId="1" applyNumberFormat="1" applyFont="1" applyBorder="1" applyAlignment="1">
      <alignment horizontal="right" vertical="center" wrapText="1"/>
    </xf>
    <xf numFmtId="168" fontId="70" fillId="0" borderId="36" xfId="1" applyNumberFormat="1" applyFont="1" applyBorder="1" applyAlignment="1">
      <alignment horizontal="right" vertical="center" wrapText="1"/>
    </xf>
    <xf numFmtId="168" fontId="70" fillId="0" borderId="37" xfId="1" applyNumberFormat="1" applyFont="1" applyBorder="1" applyAlignment="1">
      <alignment horizontal="right" vertical="center" wrapText="1"/>
    </xf>
    <xf numFmtId="168" fontId="67" fillId="0" borderId="36" xfId="1" applyNumberFormat="1" applyFont="1" applyBorder="1" applyAlignment="1">
      <alignment vertical="center" wrapText="1"/>
    </xf>
    <xf numFmtId="0" fontId="1" fillId="0" borderId="5" xfId="5" applyFont="1" applyBorder="1"/>
    <xf numFmtId="0" fontId="1" fillId="0" borderId="6" xfId="5" applyFont="1" applyBorder="1"/>
    <xf numFmtId="168" fontId="40" fillId="6" borderId="7" xfId="5" applyNumberFormat="1" applyFont="1" applyFill="1" applyBorder="1" applyAlignment="1">
      <alignment vertical="center"/>
    </xf>
    <xf numFmtId="168" fontId="40" fillId="6" borderId="1" xfId="5" applyNumberFormat="1" applyFont="1" applyFill="1" applyBorder="1" applyAlignment="1">
      <alignment vertical="center"/>
    </xf>
    <xf numFmtId="168" fontId="40" fillId="6" borderId="8" xfId="5" applyNumberFormat="1" applyFont="1" applyFill="1" applyBorder="1" applyAlignment="1">
      <alignment vertical="center"/>
    </xf>
    <xf numFmtId="168" fontId="1" fillId="0" borderId="0" xfId="5" applyNumberFormat="1" applyFont="1" applyAlignment="1">
      <alignment horizontal="center"/>
    </xf>
    <xf numFmtId="165" fontId="55" fillId="0" borderId="29" xfId="1" applyNumberFormat="1" applyFont="1" applyBorder="1" applyAlignment="1">
      <alignment horizontal="right" vertical="center"/>
    </xf>
    <xf numFmtId="0" fontId="25" fillId="0" borderId="34" xfId="4" applyFont="1" applyBorder="1" applyAlignment="1">
      <alignment horizontal="center" vertical="center"/>
    </xf>
    <xf numFmtId="169" fontId="22" fillId="0" borderId="28" xfId="4" applyNumberFormat="1" applyFont="1" applyBorder="1" applyAlignment="1">
      <alignment horizontal="right" vertical="center"/>
    </xf>
    <xf numFmtId="0" fontId="25" fillId="0" borderId="34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169" fontId="22" fillId="0" borderId="28" xfId="1" applyNumberFormat="1" applyFont="1" applyBorder="1" applyAlignment="1">
      <alignment horizontal="right" vertical="center"/>
    </xf>
    <xf numFmtId="165" fontId="22" fillId="0" borderId="34" xfId="1" applyNumberFormat="1" applyFont="1" applyBorder="1" applyAlignment="1">
      <alignment horizontal="center" vertical="center"/>
    </xf>
    <xf numFmtId="165" fontId="61" fillId="0" borderId="10" xfId="1" applyNumberFormat="1" applyFont="1" applyBorder="1" applyAlignment="1">
      <alignment horizontal="right" vertical="center"/>
    </xf>
    <xf numFmtId="165" fontId="66" fillId="9" borderId="10" xfId="0" applyNumberFormat="1" applyFont="1" applyFill="1" applyBorder="1" applyAlignment="1">
      <alignment horizontal="right" vertical="center"/>
    </xf>
    <xf numFmtId="167" fontId="22" fillId="0" borderId="12" xfId="1" applyNumberFormat="1" applyFont="1" applyBorder="1" applyAlignment="1">
      <alignment horizontal="center" vertical="center"/>
    </xf>
    <xf numFmtId="168" fontId="22" fillId="0" borderId="35" xfId="3" applyNumberFormat="1" applyFont="1" applyBorder="1" applyAlignment="1">
      <alignment horizontal="right" vertical="center"/>
    </xf>
    <xf numFmtId="168" fontId="22" fillId="0" borderId="20" xfId="3" applyNumberFormat="1" applyFont="1" applyBorder="1" applyAlignment="1">
      <alignment horizontal="right" vertical="center"/>
    </xf>
    <xf numFmtId="168" fontId="22" fillId="0" borderId="13" xfId="3" applyNumberFormat="1" applyFont="1" applyBorder="1" applyAlignment="1">
      <alignment horizontal="right" vertical="center"/>
    </xf>
    <xf numFmtId="168" fontId="22" fillId="0" borderId="31" xfId="3" applyNumberFormat="1" applyFont="1" applyBorder="1" applyAlignment="1">
      <alignment horizontal="right" vertical="center"/>
    </xf>
    <xf numFmtId="169" fontId="55" fillId="0" borderId="10" xfId="1" applyNumberFormat="1" applyFont="1" applyBorder="1" applyAlignment="1">
      <alignment horizontal="right" vertical="center"/>
    </xf>
    <xf numFmtId="0" fontId="35" fillId="0" borderId="22" xfId="6" applyFont="1" applyBorder="1" applyAlignment="1">
      <alignment horizontal="left" vertical="center" wrapText="1"/>
    </xf>
    <xf numFmtId="0" fontId="1" fillId="0" borderId="0" xfId="5" applyFont="1" applyAlignment="1">
      <alignment horizontal="center"/>
    </xf>
    <xf numFmtId="0" fontId="38" fillId="4" borderId="0" xfId="2" applyFont="1" applyFill="1" applyAlignment="1">
      <alignment horizontal="left" vertical="center" indent="1"/>
    </xf>
    <xf numFmtId="0" fontId="40" fillId="6" borderId="0" xfId="5" applyFont="1" applyFill="1" applyAlignment="1">
      <alignment horizontal="left" vertical="center" indent="1"/>
    </xf>
    <xf numFmtId="0" fontId="35" fillId="0" borderId="21" xfId="5" applyFont="1" applyBorder="1" applyAlignment="1">
      <alignment horizontal="left" vertical="center"/>
    </xf>
    <xf numFmtId="0" fontId="35" fillId="0" borderId="22" xfId="6" applyFont="1" applyBorder="1" applyAlignment="1">
      <alignment horizontal="left" vertical="center"/>
    </xf>
    <xf numFmtId="0" fontId="9" fillId="0" borderId="0" xfId="5" applyFont="1" applyAlignment="1">
      <alignment horizontal="left" wrapText="1"/>
    </xf>
    <xf numFmtId="0" fontId="70" fillId="0" borderId="22" xfId="1" applyFont="1" applyBorder="1" applyAlignment="1">
      <alignment horizontal="left" vertical="center" wrapText="1"/>
    </xf>
    <xf numFmtId="0" fontId="68" fillId="0" borderId="21" xfId="1" applyFont="1" applyBorder="1" applyAlignment="1">
      <alignment horizontal="left" vertical="center" wrapText="1"/>
    </xf>
    <xf numFmtId="0" fontId="67" fillId="0" borderId="21" xfId="1" applyFont="1" applyBorder="1" applyAlignment="1">
      <alignment horizontal="left" vertical="center" wrapText="1"/>
    </xf>
    <xf numFmtId="0" fontId="67" fillId="0" borderId="22" xfId="1" applyFont="1" applyBorder="1" applyAlignment="1">
      <alignment horizontal="left" vertical="center" wrapText="1"/>
    </xf>
    <xf numFmtId="0" fontId="66" fillId="0" borderId="21" xfId="1" applyFont="1" applyBorder="1" applyAlignment="1">
      <alignment horizontal="left" vertical="center" wrapText="1"/>
    </xf>
    <xf numFmtId="49" fontId="22" fillId="0" borderId="23" xfId="1" applyNumberFormat="1" applyFont="1" applyBorder="1" applyAlignment="1">
      <alignment horizontal="center" vertical="center"/>
    </xf>
    <xf numFmtId="49" fontId="22" fillId="0" borderId="25" xfId="1" applyNumberFormat="1" applyFont="1" applyBorder="1" applyAlignment="1">
      <alignment horizontal="center" vertical="center"/>
    </xf>
    <xf numFmtId="49" fontId="22" fillId="0" borderId="23" xfId="1" applyNumberFormat="1" applyFont="1" applyBorder="1" applyAlignment="1">
      <alignment horizontal="center" vertical="center" wrapText="1"/>
    </xf>
    <xf numFmtId="49" fontId="22" fillId="0" borderId="24" xfId="1" applyNumberFormat="1" applyFont="1" applyBorder="1" applyAlignment="1">
      <alignment horizontal="center" vertical="center" wrapText="1"/>
    </xf>
    <xf numFmtId="49" fontId="22" fillId="0" borderId="25" xfId="1" applyNumberFormat="1" applyFont="1" applyBorder="1" applyAlignment="1">
      <alignment horizontal="center" vertical="center" wrapText="1"/>
    </xf>
    <xf numFmtId="49" fontId="22" fillId="0" borderId="23" xfId="4" applyNumberFormat="1" applyFont="1" applyBorder="1" applyAlignment="1">
      <alignment horizontal="center" vertical="center"/>
    </xf>
    <xf numFmtId="49" fontId="22" fillId="0" borderId="25" xfId="4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4" borderId="2" xfId="2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left" vertical="center"/>
    </xf>
    <xf numFmtId="0" fontId="17" fillId="4" borderId="1" xfId="2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9" fillId="2" borderId="0" xfId="11" applyFont="1" applyFill="1" applyAlignment="1">
      <alignment horizontal="left" wrapText="1"/>
    </xf>
    <xf numFmtId="0" fontId="1" fillId="0" borderId="3" xfId="9" applyBorder="1" applyAlignment="1">
      <alignment vertical="center"/>
    </xf>
    <xf numFmtId="0" fontId="1" fillId="0" borderId="4" xfId="9" applyBorder="1" applyAlignment="1">
      <alignment vertical="center"/>
    </xf>
    <xf numFmtId="0" fontId="1" fillId="0" borderId="7" xfId="9" applyBorder="1" applyAlignment="1">
      <alignment vertical="center"/>
    </xf>
    <xf numFmtId="0" fontId="1" fillId="0" borderId="1" xfId="9" applyBorder="1" applyAlignment="1">
      <alignment vertical="center"/>
    </xf>
    <xf numFmtId="0" fontId="1" fillId="0" borderId="8" xfId="9" applyBorder="1" applyAlignment="1">
      <alignment vertical="center"/>
    </xf>
    <xf numFmtId="168" fontId="1" fillId="0" borderId="3" xfId="8" applyNumberFormat="1" applyFont="1" applyBorder="1" applyAlignment="1">
      <alignment horizontal="center" wrapText="1"/>
    </xf>
    <xf numFmtId="168" fontId="1" fillId="0" borderId="28" xfId="3" applyNumberFormat="1" applyFont="1" applyBorder="1" applyAlignment="1">
      <alignment horizontal="right" vertical="center"/>
    </xf>
    <xf numFmtId="168" fontId="1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10" xfId="7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168" fontId="2" fillId="0" borderId="10" xfId="3" applyNumberFormat="1" applyFont="1" applyBorder="1" applyAlignment="1">
      <alignment horizontal="right" vertical="center"/>
    </xf>
    <xf numFmtId="165" fontId="2" fillId="2" borderId="10" xfId="0" applyNumberFormat="1" applyFont="1" applyFill="1" applyBorder="1" applyAlignment="1">
      <alignment vertical="center"/>
    </xf>
    <xf numFmtId="0" fontId="42" fillId="6" borderId="5" xfId="5" applyFont="1" applyFill="1" applyBorder="1" applyAlignment="1">
      <alignment horizontal="left" vertical="center" indent="1"/>
    </xf>
    <xf numFmtId="0" fontId="42" fillId="6" borderId="0" xfId="5" applyFont="1" applyFill="1" applyBorder="1" applyAlignment="1">
      <alignment horizontal="left" vertical="center" indent="1"/>
    </xf>
    <xf numFmtId="0" fontId="42" fillId="6" borderId="6" xfId="5" applyFont="1" applyFill="1" applyBorder="1" applyAlignment="1">
      <alignment horizontal="left" vertical="center" indent="1"/>
    </xf>
    <xf numFmtId="0" fontId="1" fillId="0" borderId="0" xfId="5" applyFont="1" applyBorder="1"/>
  </cellXfs>
  <cellStyles count="18">
    <cellStyle name="Měna 2" xfId="13" xr:uid="{E3A3F65F-293F-4932-869A-0483A0F33FFF}"/>
    <cellStyle name="Normální" xfId="0" builtinId="0"/>
    <cellStyle name="Normální 10" xfId="7" xr:uid="{61F83022-29A6-41BD-AE10-E6C1FD0816F9}"/>
    <cellStyle name="Normální 12" xfId="10" xr:uid="{E703ACDC-9944-4B58-A02C-9532CB590AB9}"/>
    <cellStyle name="normální 2" xfId="1" xr:uid="{00000000-0005-0000-0000-000001000000}"/>
    <cellStyle name="Normální 2 2" xfId="6" xr:uid="{7CD56D47-3220-4EC9-942F-470452E8BC10}"/>
    <cellStyle name="Normální 2 24" xfId="16" xr:uid="{17598E68-0CAA-490A-A19B-35F284724C50}"/>
    <cellStyle name="Normální 2 27" xfId="12" xr:uid="{C45A307D-9960-42AC-9ED7-93C1EC0C3B02}"/>
    <cellStyle name="normální 2 3" xfId="4" xr:uid="{00000000-0005-0000-0000-000002000000}"/>
    <cellStyle name="Normální 3" xfId="5" xr:uid="{91D23CF8-5227-4974-82E5-7DFD39A2176C}"/>
    <cellStyle name="normální 3 2" xfId="11" xr:uid="{CEA387E9-ADE5-4191-A685-60F88C919019}"/>
    <cellStyle name="Normální 4" xfId="9" xr:uid="{DA1D6987-9E41-4997-9927-DFCFBFFF12E6}"/>
    <cellStyle name="normální_EPS_ELA_Kopp_komplet_AJ" xfId="8" xr:uid="{B1D078C0-51D6-48DB-A362-ADD139B7F191}"/>
    <cellStyle name="normální_List6 2" xfId="2" xr:uid="{00000000-0005-0000-0000-000003000000}"/>
    <cellStyle name="normální_Nachträge_Chodov 2" xfId="14" xr:uid="{8A218C14-2044-4EF0-9D1D-25B9A9629704}"/>
    <cellStyle name="normální_Nachträge_Chodov 2 2" xfId="17" xr:uid="{22DBAA71-4841-4F69-A9C5-639A02909B92}"/>
    <cellStyle name="normální_Nachträge_Chodov 4 3" xfId="15" xr:uid="{74FDFB25-BC37-4185-9DDF-88A0EFDE61B5}"/>
    <cellStyle name="normální_příčky - var. 007 2" xfId="3" xr:uid="{00000000-0005-0000-0000-000004000000}"/>
  </cellStyles>
  <dxfs count="6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01B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38100</xdr:rowOff>
    </xdr:from>
    <xdr:to>
      <xdr:col>1</xdr:col>
      <xdr:colOff>1196543</xdr:colOff>
      <xdr:row>4</xdr:row>
      <xdr:rowOff>129540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28AF07F-C1AD-4811-ADF4-C4503EC14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209550"/>
          <a:ext cx="2023313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44824</xdr:rowOff>
    </xdr:from>
    <xdr:to>
      <xdr:col>3</xdr:col>
      <xdr:colOff>2036424</xdr:colOff>
      <xdr:row>5</xdr:row>
      <xdr:rowOff>136825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1192334-B641-44AD-BE08-3E42E4C81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6" y="448236"/>
          <a:ext cx="2015693" cy="601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44824</xdr:rowOff>
    </xdr:from>
    <xdr:to>
      <xdr:col>3</xdr:col>
      <xdr:colOff>2036424</xdr:colOff>
      <xdr:row>5</xdr:row>
      <xdr:rowOff>136825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9FC671C-00B6-4DE6-86DA-AB984D265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861" y="456304"/>
          <a:ext cx="2027123" cy="6006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56030</xdr:rowOff>
    </xdr:from>
    <xdr:to>
      <xdr:col>3</xdr:col>
      <xdr:colOff>2039418</xdr:colOff>
      <xdr:row>5</xdr:row>
      <xdr:rowOff>78182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033810C-D0E8-43B3-A93E-E7592994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406" y="421790"/>
          <a:ext cx="2026307" cy="589842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2</xdr:row>
      <xdr:rowOff>56030</xdr:rowOff>
    </xdr:from>
    <xdr:to>
      <xdr:col>3</xdr:col>
      <xdr:colOff>2039418</xdr:colOff>
      <xdr:row>5</xdr:row>
      <xdr:rowOff>78182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71872AB-08FD-41BE-B3E8-60C34010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406" y="421790"/>
          <a:ext cx="2026307" cy="589842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64C1B36A-6BEB-404B-98CE-94B075B03AFD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307B937-7482-4FB7-A9B3-1BA1AC18FB2B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7A7568A2-10B6-4864-8191-5FF7789CDA3F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FD8F20DE-135A-4A78-8233-BBD7D4FDD7EF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DF7E3F43-202A-4FD4-BA1E-2555356DD1A2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487A14F5-2B79-4F5B-BFD3-E3824DA6CEED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09E6940-FC5E-46E0-9998-AE397D8B911C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83D73FCC-7477-4DEE-BDA8-762B82DB271D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59B05D43-394E-4BDE-A7AE-25C539E4774E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60E8B08F-91D7-4467-BA57-DB86E025076E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68BAF1E0-5EAD-4A51-B0AB-27FEE8D0EBA1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3392B7B9-117F-40EB-BDDF-FF2C64C54FBE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20C9562-6825-454B-88F0-8303AD313AE1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E35435AC-2D4A-4F74-8067-798C44D1E666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9E30A834-8FB9-4E62-87F7-2C5385A08018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5E8F869-39C4-4795-ACB3-A38EEE3AD32C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68DA002A-5392-4B6A-8EB3-D58BDDD8E005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432CCEC7-09D3-4328-9487-34399A724D6B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4FD336A1-A73E-423C-B78B-6A463CBED4D9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61783897-ABC0-4915-B1DC-622A59E674E6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5BACDC42-E9E6-4DD8-AE7E-304D0BEFBB3A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DC5D6FCC-DE3D-41DB-8CCD-FD7D20346F76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C5CD6ED3-35DF-470B-A58A-C23710E2CCBC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899F3B41-67F9-48DE-AEEA-D7E8EC7BB867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21651207-FCD6-4E34-B7EA-DD0FB9733A28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DFED565-1127-4FFA-9916-3859018F3EC6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863AB4CF-9669-431A-9FE6-00F8809F402C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D31ED3F5-0EC2-462C-9AAC-BBD5D0F98F7C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8D7CA63-2518-4F76-809C-6AB171A2FAA9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B793DD2-87F8-46A7-9949-DBBFFA71ADA4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81FFBA12-4AD9-473A-8C28-9C486CE970BD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A34A4C82-9E88-4405-A4CA-64CC23C9A380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AB6AF865-72F8-4F30-8B3E-91491262A2D6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2BE96B25-74D4-451A-8A8F-641D81FC5575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C7B85F2E-AAB3-4CC6-9E83-059134FE32D7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74DFE14-4366-4702-B69A-FC09ADA959CB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45726454-046D-429D-8E25-82335D1F6274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2A23FF3-51BD-42AD-BE90-FE2662CB24E9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395D150F-E25E-4623-8FC3-D99F12B233F6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A9B2C81D-249D-4AD9-9515-A01BF2ED1D23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26594D04-0E50-4B01-A554-83CC1B0A33E0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17708F3E-5B66-4C6D-BDB2-6B03B31D9791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68058BFF-B1BB-4BD2-8B7F-8394969616AA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ED29A168-13FA-458B-8BF3-77EF98583694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9AF93338-C37B-4BC2-B056-28DD048E66B8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C097600B-1223-4E57-AD12-F70279B8DE17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8FC69A1F-388C-446E-B970-1761AE0CE9B7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DD37D076-A9E9-4C26-AA89-0B5551C5F805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FD03E28A-AC0A-49E8-B5A6-9F18E638527B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4650C870-A1B5-4662-BFA0-298643A3158D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9EEC046D-8A65-4928-AAB1-015B94C13ED1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305A88A-2FAE-46DD-9C80-7A4D688F14F3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3E79EC90-6B8F-44D6-9C0C-F2D2A5825F8E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A647C23A-D09F-4674-830E-C539799C2FAB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F3A8B200-63D6-4FF9-85DE-C45AB2E1E1F4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D31CFD72-F9C1-46F2-AC00-7D13FE0E59C4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963E04C4-9859-417F-8E45-1BFAD15AE8F4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D1D24148-8015-4A4E-87F1-0E906E8080A7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D561D9EF-1E90-4268-811C-FF7C46D4E721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27A1A4D2-EA41-4F05-A8DE-87B42FD52B41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44" name="TextovéPole 6143">
          <a:extLst>
            <a:ext uri="{FF2B5EF4-FFF2-40B4-BE49-F238E27FC236}">
              <a16:creationId xmlns:a16="http://schemas.microsoft.com/office/drawing/2014/main" id="{D6935565-E0F9-4FFD-8BFC-630299DC0D2D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46" name="TextovéPole 6145">
          <a:extLst>
            <a:ext uri="{FF2B5EF4-FFF2-40B4-BE49-F238E27FC236}">
              <a16:creationId xmlns:a16="http://schemas.microsoft.com/office/drawing/2014/main" id="{3A61A676-0458-4ADC-B646-5D2542E9C798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47" name="TextovéPole 6146">
          <a:extLst>
            <a:ext uri="{FF2B5EF4-FFF2-40B4-BE49-F238E27FC236}">
              <a16:creationId xmlns:a16="http://schemas.microsoft.com/office/drawing/2014/main" id="{3662345F-B77A-454B-A189-C18B6F1505DC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48" name="TextovéPole 6147">
          <a:extLst>
            <a:ext uri="{FF2B5EF4-FFF2-40B4-BE49-F238E27FC236}">
              <a16:creationId xmlns:a16="http://schemas.microsoft.com/office/drawing/2014/main" id="{7857C92A-CE50-4B24-9EF2-867FA46A63B9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49" name="TextovéPole 6148">
          <a:extLst>
            <a:ext uri="{FF2B5EF4-FFF2-40B4-BE49-F238E27FC236}">
              <a16:creationId xmlns:a16="http://schemas.microsoft.com/office/drawing/2014/main" id="{E0D41EBF-0E6F-49F3-A7CB-B84A5E101F28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50" name="TextovéPole 6149">
          <a:extLst>
            <a:ext uri="{FF2B5EF4-FFF2-40B4-BE49-F238E27FC236}">
              <a16:creationId xmlns:a16="http://schemas.microsoft.com/office/drawing/2014/main" id="{DDA9246D-97F9-45BA-BE85-E25F5CDE0188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51" name="TextovéPole 6150">
          <a:extLst>
            <a:ext uri="{FF2B5EF4-FFF2-40B4-BE49-F238E27FC236}">
              <a16:creationId xmlns:a16="http://schemas.microsoft.com/office/drawing/2014/main" id="{4C69112E-89B0-48CD-89EE-12F2616B0A15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52" name="TextovéPole 6151">
          <a:extLst>
            <a:ext uri="{FF2B5EF4-FFF2-40B4-BE49-F238E27FC236}">
              <a16:creationId xmlns:a16="http://schemas.microsoft.com/office/drawing/2014/main" id="{E135B9E2-75C5-4176-84FC-91ADAE92800D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53" name="TextovéPole 6152">
          <a:extLst>
            <a:ext uri="{FF2B5EF4-FFF2-40B4-BE49-F238E27FC236}">
              <a16:creationId xmlns:a16="http://schemas.microsoft.com/office/drawing/2014/main" id="{D05EB3EC-6949-4F21-A8B3-205AC710B181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54" name="TextovéPole 6153">
          <a:extLst>
            <a:ext uri="{FF2B5EF4-FFF2-40B4-BE49-F238E27FC236}">
              <a16:creationId xmlns:a16="http://schemas.microsoft.com/office/drawing/2014/main" id="{B28FAAC2-F87F-4CB1-B95C-90EF151F5C0D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55" name="TextovéPole 6154">
          <a:extLst>
            <a:ext uri="{FF2B5EF4-FFF2-40B4-BE49-F238E27FC236}">
              <a16:creationId xmlns:a16="http://schemas.microsoft.com/office/drawing/2014/main" id="{D8646C53-862C-4F10-8AA4-0ECECA9E1140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56" name="TextovéPole 6155">
          <a:extLst>
            <a:ext uri="{FF2B5EF4-FFF2-40B4-BE49-F238E27FC236}">
              <a16:creationId xmlns:a16="http://schemas.microsoft.com/office/drawing/2014/main" id="{46BE7B0F-2F4C-404B-B15E-A6A0BBD42EFA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57" name="TextovéPole 6156">
          <a:extLst>
            <a:ext uri="{FF2B5EF4-FFF2-40B4-BE49-F238E27FC236}">
              <a16:creationId xmlns:a16="http://schemas.microsoft.com/office/drawing/2014/main" id="{2B638A6C-286D-447E-8DA3-A0E3F7470B5B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58" name="TextovéPole 6157">
          <a:extLst>
            <a:ext uri="{FF2B5EF4-FFF2-40B4-BE49-F238E27FC236}">
              <a16:creationId xmlns:a16="http://schemas.microsoft.com/office/drawing/2014/main" id="{015A182E-3D15-4DCE-913F-06A184F599E0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59" name="TextovéPole 6158">
          <a:extLst>
            <a:ext uri="{FF2B5EF4-FFF2-40B4-BE49-F238E27FC236}">
              <a16:creationId xmlns:a16="http://schemas.microsoft.com/office/drawing/2014/main" id="{96CFBE3D-21B1-4414-859D-D4DE90630743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60" name="TextovéPole 6159">
          <a:extLst>
            <a:ext uri="{FF2B5EF4-FFF2-40B4-BE49-F238E27FC236}">
              <a16:creationId xmlns:a16="http://schemas.microsoft.com/office/drawing/2014/main" id="{CBC0E806-CED2-444C-897D-8BC291BD9AC0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61" name="TextovéPole 6160">
          <a:extLst>
            <a:ext uri="{FF2B5EF4-FFF2-40B4-BE49-F238E27FC236}">
              <a16:creationId xmlns:a16="http://schemas.microsoft.com/office/drawing/2014/main" id="{302C6803-4E84-4FC8-9CCB-910C2BBA700B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62" name="TextovéPole 6161">
          <a:extLst>
            <a:ext uri="{FF2B5EF4-FFF2-40B4-BE49-F238E27FC236}">
              <a16:creationId xmlns:a16="http://schemas.microsoft.com/office/drawing/2014/main" id="{FC37095C-AF17-48CE-B591-0896D4DF1B56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63" name="TextovéPole 6162">
          <a:extLst>
            <a:ext uri="{FF2B5EF4-FFF2-40B4-BE49-F238E27FC236}">
              <a16:creationId xmlns:a16="http://schemas.microsoft.com/office/drawing/2014/main" id="{6EBEE710-4DDA-4C0F-8DD0-968C364C00CC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54</xdr:row>
      <xdr:rowOff>11206</xdr:rowOff>
    </xdr:from>
    <xdr:ext cx="184731" cy="264560"/>
    <xdr:sp macro="" textlink="">
      <xdr:nvSpPr>
        <xdr:cNvPr id="6164" name="TextovéPole 6163">
          <a:extLst>
            <a:ext uri="{FF2B5EF4-FFF2-40B4-BE49-F238E27FC236}">
              <a16:creationId xmlns:a16="http://schemas.microsoft.com/office/drawing/2014/main" id="{DF1A0315-8268-407F-AEA7-B0EB24BCFDBA}"/>
            </a:ext>
          </a:extLst>
        </xdr:cNvPr>
        <xdr:cNvSpPr txBox="1"/>
      </xdr:nvSpPr>
      <xdr:spPr>
        <a:xfrm>
          <a:off x="5876925" y="12789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3</xdr:col>
      <xdr:colOff>11206</xdr:colOff>
      <xdr:row>2</xdr:row>
      <xdr:rowOff>56030</xdr:rowOff>
    </xdr:from>
    <xdr:to>
      <xdr:col>3</xdr:col>
      <xdr:colOff>2041323</xdr:colOff>
      <xdr:row>5</xdr:row>
      <xdr:rowOff>81992</xdr:rowOff>
    </xdr:to>
    <xdr:pic>
      <xdr:nvPicPr>
        <xdr:cNvPr id="6145" name="Obrázek 6144">
          <a:extLst>
            <a:ext uri="{FF2B5EF4-FFF2-40B4-BE49-F238E27FC236}">
              <a16:creationId xmlns:a16="http://schemas.microsoft.com/office/drawing/2014/main" id="{B7E4371D-F9F5-4D2C-8677-41C83042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726" y="421790"/>
          <a:ext cx="2028212" cy="593652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2</xdr:row>
      <xdr:rowOff>56030</xdr:rowOff>
    </xdr:from>
    <xdr:to>
      <xdr:col>3</xdr:col>
      <xdr:colOff>2041323</xdr:colOff>
      <xdr:row>5</xdr:row>
      <xdr:rowOff>81992</xdr:rowOff>
    </xdr:to>
    <xdr:pic>
      <xdr:nvPicPr>
        <xdr:cNvPr id="6165" name="Obrázek 6164">
          <a:extLst>
            <a:ext uri="{FF2B5EF4-FFF2-40B4-BE49-F238E27FC236}">
              <a16:creationId xmlns:a16="http://schemas.microsoft.com/office/drawing/2014/main" id="{96E9D1E3-9AAA-4922-A589-7F280E2B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726" y="421790"/>
          <a:ext cx="2028212" cy="593652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66" name="TextovéPole 6165">
          <a:extLst>
            <a:ext uri="{FF2B5EF4-FFF2-40B4-BE49-F238E27FC236}">
              <a16:creationId xmlns:a16="http://schemas.microsoft.com/office/drawing/2014/main" id="{A7B485CC-1026-4A07-85CF-4FBB654268BA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67" name="TextovéPole 6166">
          <a:extLst>
            <a:ext uri="{FF2B5EF4-FFF2-40B4-BE49-F238E27FC236}">
              <a16:creationId xmlns:a16="http://schemas.microsoft.com/office/drawing/2014/main" id="{D15DA579-4068-4AAE-8DAF-624B530ACE51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68" name="TextovéPole 6167">
          <a:extLst>
            <a:ext uri="{FF2B5EF4-FFF2-40B4-BE49-F238E27FC236}">
              <a16:creationId xmlns:a16="http://schemas.microsoft.com/office/drawing/2014/main" id="{3931F029-826A-4B47-88AB-5FA2E140D334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69" name="TextovéPole 6168">
          <a:extLst>
            <a:ext uri="{FF2B5EF4-FFF2-40B4-BE49-F238E27FC236}">
              <a16:creationId xmlns:a16="http://schemas.microsoft.com/office/drawing/2014/main" id="{28854327-14F5-4B49-B713-7A505363D0F4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70" name="TextovéPole 6169">
          <a:extLst>
            <a:ext uri="{FF2B5EF4-FFF2-40B4-BE49-F238E27FC236}">
              <a16:creationId xmlns:a16="http://schemas.microsoft.com/office/drawing/2014/main" id="{388523AC-A591-43F5-96EE-035723A15B7E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71" name="TextovéPole 6170">
          <a:extLst>
            <a:ext uri="{FF2B5EF4-FFF2-40B4-BE49-F238E27FC236}">
              <a16:creationId xmlns:a16="http://schemas.microsoft.com/office/drawing/2014/main" id="{346E0037-1769-48A1-9810-811F902F273E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72" name="TextovéPole 6171">
          <a:extLst>
            <a:ext uri="{FF2B5EF4-FFF2-40B4-BE49-F238E27FC236}">
              <a16:creationId xmlns:a16="http://schemas.microsoft.com/office/drawing/2014/main" id="{4DBFE2C9-E109-4D18-A55C-95E1A172DE43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73" name="TextovéPole 6172">
          <a:extLst>
            <a:ext uri="{FF2B5EF4-FFF2-40B4-BE49-F238E27FC236}">
              <a16:creationId xmlns:a16="http://schemas.microsoft.com/office/drawing/2014/main" id="{4AB18657-1DC4-4095-B973-A60C835E98A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74" name="TextovéPole 6173">
          <a:extLst>
            <a:ext uri="{FF2B5EF4-FFF2-40B4-BE49-F238E27FC236}">
              <a16:creationId xmlns:a16="http://schemas.microsoft.com/office/drawing/2014/main" id="{827B87B2-CE9D-4AE3-9EEC-222351FF60C8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75" name="TextovéPole 6174">
          <a:extLst>
            <a:ext uri="{FF2B5EF4-FFF2-40B4-BE49-F238E27FC236}">
              <a16:creationId xmlns:a16="http://schemas.microsoft.com/office/drawing/2014/main" id="{E366CDBD-337D-4F43-88A5-9098F3BEF54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76" name="TextovéPole 6175">
          <a:extLst>
            <a:ext uri="{FF2B5EF4-FFF2-40B4-BE49-F238E27FC236}">
              <a16:creationId xmlns:a16="http://schemas.microsoft.com/office/drawing/2014/main" id="{1E81ACC6-ED8B-4D8E-A003-14D39E232DC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77" name="TextovéPole 6176">
          <a:extLst>
            <a:ext uri="{FF2B5EF4-FFF2-40B4-BE49-F238E27FC236}">
              <a16:creationId xmlns:a16="http://schemas.microsoft.com/office/drawing/2014/main" id="{16DA7337-D657-4AC8-94F6-6687D9E2030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78" name="TextovéPole 6177">
          <a:extLst>
            <a:ext uri="{FF2B5EF4-FFF2-40B4-BE49-F238E27FC236}">
              <a16:creationId xmlns:a16="http://schemas.microsoft.com/office/drawing/2014/main" id="{3CEF3539-7009-43D7-B3D7-FD9E142061B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79" name="TextovéPole 6178">
          <a:extLst>
            <a:ext uri="{FF2B5EF4-FFF2-40B4-BE49-F238E27FC236}">
              <a16:creationId xmlns:a16="http://schemas.microsoft.com/office/drawing/2014/main" id="{B31B1641-DB2E-48AF-9F16-7830CBF8BFB4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80" name="TextovéPole 6179">
          <a:extLst>
            <a:ext uri="{FF2B5EF4-FFF2-40B4-BE49-F238E27FC236}">
              <a16:creationId xmlns:a16="http://schemas.microsoft.com/office/drawing/2014/main" id="{07A701D1-FE94-4A65-8CB1-A86218A2EB70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81" name="TextovéPole 6180">
          <a:extLst>
            <a:ext uri="{FF2B5EF4-FFF2-40B4-BE49-F238E27FC236}">
              <a16:creationId xmlns:a16="http://schemas.microsoft.com/office/drawing/2014/main" id="{FB864616-5894-42C8-94EA-A5E20547DB5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82" name="TextovéPole 6181">
          <a:extLst>
            <a:ext uri="{FF2B5EF4-FFF2-40B4-BE49-F238E27FC236}">
              <a16:creationId xmlns:a16="http://schemas.microsoft.com/office/drawing/2014/main" id="{04FCBA4B-47BE-4E2B-9FE6-337EE413F30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83" name="TextovéPole 6182">
          <a:extLst>
            <a:ext uri="{FF2B5EF4-FFF2-40B4-BE49-F238E27FC236}">
              <a16:creationId xmlns:a16="http://schemas.microsoft.com/office/drawing/2014/main" id="{4CD02CB2-AE74-45DC-9D4D-CF69BB27C89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84" name="TextovéPole 6183">
          <a:extLst>
            <a:ext uri="{FF2B5EF4-FFF2-40B4-BE49-F238E27FC236}">
              <a16:creationId xmlns:a16="http://schemas.microsoft.com/office/drawing/2014/main" id="{AB1D67F7-8E59-425A-9164-E9E7F430DCD8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85" name="TextovéPole 6184">
          <a:extLst>
            <a:ext uri="{FF2B5EF4-FFF2-40B4-BE49-F238E27FC236}">
              <a16:creationId xmlns:a16="http://schemas.microsoft.com/office/drawing/2014/main" id="{CB0DA998-8532-4C84-91E5-A5A774D1D33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86" name="TextovéPole 6185">
          <a:extLst>
            <a:ext uri="{FF2B5EF4-FFF2-40B4-BE49-F238E27FC236}">
              <a16:creationId xmlns:a16="http://schemas.microsoft.com/office/drawing/2014/main" id="{EA3F51E9-953F-4E2C-9252-C7978C4062F4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87" name="TextovéPole 6186">
          <a:extLst>
            <a:ext uri="{FF2B5EF4-FFF2-40B4-BE49-F238E27FC236}">
              <a16:creationId xmlns:a16="http://schemas.microsoft.com/office/drawing/2014/main" id="{83666E6E-F305-408E-A683-3CBA085CB20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88" name="TextovéPole 6187">
          <a:extLst>
            <a:ext uri="{FF2B5EF4-FFF2-40B4-BE49-F238E27FC236}">
              <a16:creationId xmlns:a16="http://schemas.microsoft.com/office/drawing/2014/main" id="{D5F44B66-C7CD-44A2-9313-DDFC0B82E983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89" name="TextovéPole 6188">
          <a:extLst>
            <a:ext uri="{FF2B5EF4-FFF2-40B4-BE49-F238E27FC236}">
              <a16:creationId xmlns:a16="http://schemas.microsoft.com/office/drawing/2014/main" id="{06C3D5D9-BF81-4C56-A66C-96061230BB8E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90" name="TextovéPole 6189">
          <a:extLst>
            <a:ext uri="{FF2B5EF4-FFF2-40B4-BE49-F238E27FC236}">
              <a16:creationId xmlns:a16="http://schemas.microsoft.com/office/drawing/2014/main" id="{DB74C809-A647-4EB5-B9F1-DED05BFFC34C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91" name="TextovéPole 6190">
          <a:extLst>
            <a:ext uri="{FF2B5EF4-FFF2-40B4-BE49-F238E27FC236}">
              <a16:creationId xmlns:a16="http://schemas.microsoft.com/office/drawing/2014/main" id="{9A6D4771-1615-4843-B18D-FF96695890C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92" name="TextovéPole 6191">
          <a:extLst>
            <a:ext uri="{FF2B5EF4-FFF2-40B4-BE49-F238E27FC236}">
              <a16:creationId xmlns:a16="http://schemas.microsoft.com/office/drawing/2014/main" id="{6A92C69C-996E-41DF-A28F-5067DBA55CDF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93" name="TextovéPole 6192">
          <a:extLst>
            <a:ext uri="{FF2B5EF4-FFF2-40B4-BE49-F238E27FC236}">
              <a16:creationId xmlns:a16="http://schemas.microsoft.com/office/drawing/2014/main" id="{3A510F12-168D-4978-BB95-81A1ECACAF8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94" name="TextovéPole 6193">
          <a:extLst>
            <a:ext uri="{FF2B5EF4-FFF2-40B4-BE49-F238E27FC236}">
              <a16:creationId xmlns:a16="http://schemas.microsoft.com/office/drawing/2014/main" id="{7EB67872-28E2-4670-A3EB-B9CD41208D43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95" name="TextovéPole 6194">
          <a:extLst>
            <a:ext uri="{FF2B5EF4-FFF2-40B4-BE49-F238E27FC236}">
              <a16:creationId xmlns:a16="http://schemas.microsoft.com/office/drawing/2014/main" id="{E6983035-1B81-4441-9FDB-62EFF5275CA9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96" name="TextovéPole 6195">
          <a:extLst>
            <a:ext uri="{FF2B5EF4-FFF2-40B4-BE49-F238E27FC236}">
              <a16:creationId xmlns:a16="http://schemas.microsoft.com/office/drawing/2014/main" id="{B702F2D4-AC2B-44EB-815D-0FA2798FB424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97" name="TextovéPole 6196">
          <a:extLst>
            <a:ext uri="{FF2B5EF4-FFF2-40B4-BE49-F238E27FC236}">
              <a16:creationId xmlns:a16="http://schemas.microsoft.com/office/drawing/2014/main" id="{9D0CE689-BC66-44D7-AA1C-E580F5894AF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98" name="TextovéPole 6197">
          <a:extLst>
            <a:ext uri="{FF2B5EF4-FFF2-40B4-BE49-F238E27FC236}">
              <a16:creationId xmlns:a16="http://schemas.microsoft.com/office/drawing/2014/main" id="{405A624F-5F93-4131-98EB-F04C55DCE14E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199" name="TextovéPole 6198">
          <a:extLst>
            <a:ext uri="{FF2B5EF4-FFF2-40B4-BE49-F238E27FC236}">
              <a16:creationId xmlns:a16="http://schemas.microsoft.com/office/drawing/2014/main" id="{1AAEC780-ABE4-4F30-BBA3-EA603B8D1EFF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00" name="TextovéPole 6199">
          <a:extLst>
            <a:ext uri="{FF2B5EF4-FFF2-40B4-BE49-F238E27FC236}">
              <a16:creationId xmlns:a16="http://schemas.microsoft.com/office/drawing/2014/main" id="{EE5E0802-C086-410A-A3B1-A0485F5993E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01" name="TextovéPole 6200">
          <a:extLst>
            <a:ext uri="{FF2B5EF4-FFF2-40B4-BE49-F238E27FC236}">
              <a16:creationId xmlns:a16="http://schemas.microsoft.com/office/drawing/2014/main" id="{1265237F-A173-45BE-A30B-88AF2FAC8BD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02" name="TextovéPole 6201">
          <a:extLst>
            <a:ext uri="{FF2B5EF4-FFF2-40B4-BE49-F238E27FC236}">
              <a16:creationId xmlns:a16="http://schemas.microsoft.com/office/drawing/2014/main" id="{86563208-247F-41CF-8B6F-1C1B844DE41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03" name="TextovéPole 6202">
          <a:extLst>
            <a:ext uri="{FF2B5EF4-FFF2-40B4-BE49-F238E27FC236}">
              <a16:creationId xmlns:a16="http://schemas.microsoft.com/office/drawing/2014/main" id="{9F8387CF-D5D8-4FE7-906E-B077490A6733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04" name="TextovéPole 6203">
          <a:extLst>
            <a:ext uri="{FF2B5EF4-FFF2-40B4-BE49-F238E27FC236}">
              <a16:creationId xmlns:a16="http://schemas.microsoft.com/office/drawing/2014/main" id="{09ECA9D7-8FDE-4ED9-87D0-6EDB068271C4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05" name="TextovéPole 6204">
          <a:extLst>
            <a:ext uri="{FF2B5EF4-FFF2-40B4-BE49-F238E27FC236}">
              <a16:creationId xmlns:a16="http://schemas.microsoft.com/office/drawing/2014/main" id="{851EA68D-DE4A-43D8-B36B-C0719610813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06" name="TextovéPole 6205">
          <a:extLst>
            <a:ext uri="{FF2B5EF4-FFF2-40B4-BE49-F238E27FC236}">
              <a16:creationId xmlns:a16="http://schemas.microsoft.com/office/drawing/2014/main" id="{962079F3-519B-4AE3-ABD5-3C70C7E08688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07" name="TextovéPole 6206">
          <a:extLst>
            <a:ext uri="{FF2B5EF4-FFF2-40B4-BE49-F238E27FC236}">
              <a16:creationId xmlns:a16="http://schemas.microsoft.com/office/drawing/2014/main" id="{25031F90-1FC1-4D3F-9742-8205D62ED440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08" name="TextovéPole 6207">
          <a:extLst>
            <a:ext uri="{FF2B5EF4-FFF2-40B4-BE49-F238E27FC236}">
              <a16:creationId xmlns:a16="http://schemas.microsoft.com/office/drawing/2014/main" id="{214A3A55-4322-4D41-B1C5-28F90E099CF5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09" name="TextovéPole 6208">
          <a:extLst>
            <a:ext uri="{FF2B5EF4-FFF2-40B4-BE49-F238E27FC236}">
              <a16:creationId xmlns:a16="http://schemas.microsoft.com/office/drawing/2014/main" id="{B86E9C8E-2461-4C3B-9F3C-71F69E048680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10" name="TextovéPole 6209">
          <a:extLst>
            <a:ext uri="{FF2B5EF4-FFF2-40B4-BE49-F238E27FC236}">
              <a16:creationId xmlns:a16="http://schemas.microsoft.com/office/drawing/2014/main" id="{510CA391-A2AD-48A7-A0FC-E91B554D734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11" name="TextovéPole 6210">
          <a:extLst>
            <a:ext uri="{FF2B5EF4-FFF2-40B4-BE49-F238E27FC236}">
              <a16:creationId xmlns:a16="http://schemas.microsoft.com/office/drawing/2014/main" id="{37FA974D-3EA1-4F1E-BFA5-07B3656BF97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12" name="TextovéPole 6211">
          <a:extLst>
            <a:ext uri="{FF2B5EF4-FFF2-40B4-BE49-F238E27FC236}">
              <a16:creationId xmlns:a16="http://schemas.microsoft.com/office/drawing/2014/main" id="{FA538DBB-E323-48D4-84B3-0634C598558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13" name="TextovéPole 6212">
          <a:extLst>
            <a:ext uri="{FF2B5EF4-FFF2-40B4-BE49-F238E27FC236}">
              <a16:creationId xmlns:a16="http://schemas.microsoft.com/office/drawing/2014/main" id="{7754F280-2F1C-425A-91C7-C1AD771A36D9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14" name="TextovéPole 6213">
          <a:extLst>
            <a:ext uri="{FF2B5EF4-FFF2-40B4-BE49-F238E27FC236}">
              <a16:creationId xmlns:a16="http://schemas.microsoft.com/office/drawing/2014/main" id="{198A1129-9776-4846-BF2D-B91A596A9DB6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15" name="TextovéPole 6214">
          <a:extLst>
            <a:ext uri="{FF2B5EF4-FFF2-40B4-BE49-F238E27FC236}">
              <a16:creationId xmlns:a16="http://schemas.microsoft.com/office/drawing/2014/main" id="{D2CDD44E-EB3A-4C6D-846C-7ED81BDA269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16" name="TextovéPole 6215">
          <a:extLst>
            <a:ext uri="{FF2B5EF4-FFF2-40B4-BE49-F238E27FC236}">
              <a16:creationId xmlns:a16="http://schemas.microsoft.com/office/drawing/2014/main" id="{DCDA70BA-4C63-43D1-9DA8-D7B90ED2092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17" name="TextovéPole 6216">
          <a:extLst>
            <a:ext uri="{FF2B5EF4-FFF2-40B4-BE49-F238E27FC236}">
              <a16:creationId xmlns:a16="http://schemas.microsoft.com/office/drawing/2014/main" id="{32E9C31B-1711-4614-8365-B4AC38699B2F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18" name="TextovéPole 6217">
          <a:extLst>
            <a:ext uri="{FF2B5EF4-FFF2-40B4-BE49-F238E27FC236}">
              <a16:creationId xmlns:a16="http://schemas.microsoft.com/office/drawing/2014/main" id="{FE2C8FA7-5088-4791-8F79-01F9831D90B1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19" name="TextovéPole 6218">
          <a:extLst>
            <a:ext uri="{FF2B5EF4-FFF2-40B4-BE49-F238E27FC236}">
              <a16:creationId xmlns:a16="http://schemas.microsoft.com/office/drawing/2014/main" id="{94A015CA-D80E-4EA6-96AD-E2782F11991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20" name="TextovéPole 6219">
          <a:extLst>
            <a:ext uri="{FF2B5EF4-FFF2-40B4-BE49-F238E27FC236}">
              <a16:creationId xmlns:a16="http://schemas.microsoft.com/office/drawing/2014/main" id="{8099AE3F-F4F2-4EFC-BD6D-D73F8984E5C8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21" name="TextovéPole 6220">
          <a:extLst>
            <a:ext uri="{FF2B5EF4-FFF2-40B4-BE49-F238E27FC236}">
              <a16:creationId xmlns:a16="http://schemas.microsoft.com/office/drawing/2014/main" id="{384F62FE-436E-4B06-ABC7-BCF75696BE99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22" name="TextovéPole 6221">
          <a:extLst>
            <a:ext uri="{FF2B5EF4-FFF2-40B4-BE49-F238E27FC236}">
              <a16:creationId xmlns:a16="http://schemas.microsoft.com/office/drawing/2014/main" id="{8AB81988-C90E-4498-9D87-932E2DC0986A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23" name="TextovéPole 6222">
          <a:extLst>
            <a:ext uri="{FF2B5EF4-FFF2-40B4-BE49-F238E27FC236}">
              <a16:creationId xmlns:a16="http://schemas.microsoft.com/office/drawing/2014/main" id="{077AF39C-0BB2-4F32-B1CA-84F4E960D6B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24" name="TextovéPole 6223">
          <a:extLst>
            <a:ext uri="{FF2B5EF4-FFF2-40B4-BE49-F238E27FC236}">
              <a16:creationId xmlns:a16="http://schemas.microsoft.com/office/drawing/2014/main" id="{DFDFDFA3-3015-4A14-8A8A-A22B394F2168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25" name="TextovéPole 6224">
          <a:extLst>
            <a:ext uri="{FF2B5EF4-FFF2-40B4-BE49-F238E27FC236}">
              <a16:creationId xmlns:a16="http://schemas.microsoft.com/office/drawing/2014/main" id="{79BAEEEB-4DA5-4790-9CB7-E136DF63A68A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26" name="TextovéPole 6225">
          <a:extLst>
            <a:ext uri="{FF2B5EF4-FFF2-40B4-BE49-F238E27FC236}">
              <a16:creationId xmlns:a16="http://schemas.microsoft.com/office/drawing/2014/main" id="{F84227D2-150E-4E62-9E28-708CD7839DF8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27" name="TextovéPole 6226">
          <a:extLst>
            <a:ext uri="{FF2B5EF4-FFF2-40B4-BE49-F238E27FC236}">
              <a16:creationId xmlns:a16="http://schemas.microsoft.com/office/drawing/2014/main" id="{7062C059-76F3-4412-ABEE-D7A1102D8B7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28" name="TextovéPole 6227">
          <a:extLst>
            <a:ext uri="{FF2B5EF4-FFF2-40B4-BE49-F238E27FC236}">
              <a16:creationId xmlns:a16="http://schemas.microsoft.com/office/drawing/2014/main" id="{495DD320-8CAA-4152-AD47-4DEFDAE5B50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29" name="TextovéPole 6228">
          <a:extLst>
            <a:ext uri="{FF2B5EF4-FFF2-40B4-BE49-F238E27FC236}">
              <a16:creationId xmlns:a16="http://schemas.microsoft.com/office/drawing/2014/main" id="{6F10DEA4-40AD-4E6A-B8E9-20B1CFEDE29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30" name="TextovéPole 6229">
          <a:extLst>
            <a:ext uri="{FF2B5EF4-FFF2-40B4-BE49-F238E27FC236}">
              <a16:creationId xmlns:a16="http://schemas.microsoft.com/office/drawing/2014/main" id="{32CA66AF-19C4-4DD4-B7A6-F5FFA95DA501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31" name="TextovéPole 6230">
          <a:extLst>
            <a:ext uri="{FF2B5EF4-FFF2-40B4-BE49-F238E27FC236}">
              <a16:creationId xmlns:a16="http://schemas.microsoft.com/office/drawing/2014/main" id="{8E5C5884-5D88-48CD-96C7-818B69F4B78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32" name="TextovéPole 6231">
          <a:extLst>
            <a:ext uri="{FF2B5EF4-FFF2-40B4-BE49-F238E27FC236}">
              <a16:creationId xmlns:a16="http://schemas.microsoft.com/office/drawing/2014/main" id="{DC44F3E0-7710-495F-B777-A58876CF7153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33" name="TextovéPole 6232">
          <a:extLst>
            <a:ext uri="{FF2B5EF4-FFF2-40B4-BE49-F238E27FC236}">
              <a16:creationId xmlns:a16="http://schemas.microsoft.com/office/drawing/2014/main" id="{5F2D37BE-0078-4800-94C7-986722319F68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34" name="TextovéPole 6233">
          <a:extLst>
            <a:ext uri="{FF2B5EF4-FFF2-40B4-BE49-F238E27FC236}">
              <a16:creationId xmlns:a16="http://schemas.microsoft.com/office/drawing/2014/main" id="{2EE1AF01-AA86-40D3-934E-0CEAD8C5D438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35" name="TextovéPole 6234">
          <a:extLst>
            <a:ext uri="{FF2B5EF4-FFF2-40B4-BE49-F238E27FC236}">
              <a16:creationId xmlns:a16="http://schemas.microsoft.com/office/drawing/2014/main" id="{62977205-CF10-4E23-8EAA-C0F6889EDF4A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36" name="TextovéPole 6235">
          <a:extLst>
            <a:ext uri="{FF2B5EF4-FFF2-40B4-BE49-F238E27FC236}">
              <a16:creationId xmlns:a16="http://schemas.microsoft.com/office/drawing/2014/main" id="{E174FB1E-16D5-4120-827D-5A49B185DD8A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37" name="TextovéPole 6236">
          <a:extLst>
            <a:ext uri="{FF2B5EF4-FFF2-40B4-BE49-F238E27FC236}">
              <a16:creationId xmlns:a16="http://schemas.microsoft.com/office/drawing/2014/main" id="{9A33B934-E4BD-4B9F-91EB-7E9DA2C4B32C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38" name="TextovéPole 6237">
          <a:extLst>
            <a:ext uri="{FF2B5EF4-FFF2-40B4-BE49-F238E27FC236}">
              <a16:creationId xmlns:a16="http://schemas.microsoft.com/office/drawing/2014/main" id="{5F75DA35-9EDF-44FD-AAE6-8005E7417E6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39" name="TextovéPole 6238">
          <a:extLst>
            <a:ext uri="{FF2B5EF4-FFF2-40B4-BE49-F238E27FC236}">
              <a16:creationId xmlns:a16="http://schemas.microsoft.com/office/drawing/2014/main" id="{280A9349-EA53-4BA2-A5D7-D24F7CA0F9AF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40" name="TextovéPole 6239">
          <a:extLst>
            <a:ext uri="{FF2B5EF4-FFF2-40B4-BE49-F238E27FC236}">
              <a16:creationId xmlns:a16="http://schemas.microsoft.com/office/drawing/2014/main" id="{F48D45DA-9967-48A1-B1E4-93BB7F5DCB44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41" name="TextovéPole 6240">
          <a:extLst>
            <a:ext uri="{FF2B5EF4-FFF2-40B4-BE49-F238E27FC236}">
              <a16:creationId xmlns:a16="http://schemas.microsoft.com/office/drawing/2014/main" id="{4FDC81BA-D75A-4104-86C3-C126F2C18545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42" name="TextovéPole 6241">
          <a:extLst>
            <a:ext uri="{FF2B5EF4-FFF2-40B4-BE49-F238E27FC236}">
              <a16:creationId xmlns:a16="http://schemas.microsoft.com/office/drawing/2014/main" id="{AC7AC160-1070-49D6-BA1D-62B002433069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43" name="TextovéPole 6242">
          <a:extLst>
            <a:ext uri="{FF2B5EF4-FFF2-40B4-BE49-F238E27FC236}">
              <a16:creationId xmlns:a16="http://schemas.microsoft.com/office/drawing/2014/main" id="{F648D663-4CDC-47AE-BB1A-781823243B1A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44" name="TextovéPole 6243">
          <a:extLst>
            <a:ext uri="{FF2B5EF4-FFF2-40B4-BE49-F238E27FC236}">
              <a16:creationId xmlns:a16="http://schemas.microsoft.com/office/drawing/2014/main" id="{3287F1F5-9C77-4E3C-8AA4-0A1D5F549851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45" name="TextovéPole 6244">
          <a:extLst>
            <a:ext uri="{FF2B5EF4-FFF2-40B4-BE49-F238E27FC236}">
              <a16:creationId xmlns:a16="http://schemas.microsoft.com/office/drawing/2014/main" id="{6A09CEA8-4DA1-48DD-A8AE-4B1267BC53F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46" name="TextovéPole 6245">
          <a:extLst>
            <a:ext uri="{FF2B5EF4-FFF2-40B4-BE49-F238E27FC236}">
              <a16:creationId xmlns:a16="http://schemas.microsoft.com/office/drawing/2014/main" id="{270F0AF4-A5C0-45A6-A68D-7F405BE8845A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47" name="TextovéPole 6246">
          <a:extLst>
            <a:ext uri="{FF2B5EF4-FFF2-40B4-BE49-F238E27FC236}">
              <a16:creationId xmlns:a16="http://schemas.microsoft.com/office/drawing/2014/main" id="{61C1FBB4-F7B3-4497-B9EA-64BAAB2FC03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48" name="TextovéPole 6247">
          <a:extLst>
            <a:ext uri="{FF2B5EF4-FFF2-40B4-BE49-F238E27FC236}">
              <a16:creationId xmlns:a16="http://schemas.microsoft.com/office/drawing/2014/main" id="{95B012BA-502E-4AE7-8743-4B8870962E94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49" name="TextovéPole 6248">
          <a:extLst>
            <a:ext uri="{FF2B5EF4-FFF2-40B4-BE49-F238E27FC236}">
              <a16:creationId xmlns:a16="http://schemas.microsoft.com/office/drawing/2014/main" id="{1502BFDF-AF15-499F-8E28-56C1D1696B0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50" name="TextovéPole 6249">
          <a:extLst>
            <a:ext uri="{FF2B5EF4-FFF2-40B4-BE49-F238E27FC236}">
              <a16:creationId xmlns:a16="http://schemas.microsoft.com/office/drawing/2014/main" id="{DCD5788F-4E0E-4001-8FD7-B4722DC58AB8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51" name="TextovéPole 6250">
          <a:extLst>
            <a:ext uri="{FF2B5EF4-FFF2-40B4-BE49-F238E27FC236}">
              <a16:creationId xmlns:a16="http://schemas.microsoft.com/office/drawing/2014/main" id="{2FEDE519-12F7-4012-96ED-C84594866179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52" name="TextovéPole 6251">
          <a:extLst>
            <a:ext uri="{FF2B5EF4-FFF2-40B4-BE49-F238E27FC236}">
              <a16:creationId xmlns:a16="http://schemas.microsoft.com/office/drawing/2014/main" id="{346C607C-51EE-4888-8DF5-08407FACB6E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53" name="TextovéPole 6252">
          <a:extLst>
            <a:ext uri="{FF2B5EF4-FFF2-40B4-BE49-F238E27FC236}">
              <a16:creationId xmlns:a16="http://schemas.microsoft.com/office/drawing/2014/main" id="{257D08AF-A08D-4FC2-96C3-66C89FACB4B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54" name="TextovéPole 6253">
          <a:extLst>
            <a:ext uri="{FF2B5EF4-FFF2-40B4-BE49-F238E27FC236}">
              <a16:creationId xmlns:a16="http://schemas.microsoft.com/office/drawing/2014/main" id="{F069E109-DD2B-4EFE-B429-F869508EF698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55" name="TextovéPole 6254">
          <a:extLst>
            <a:ext uri="{FF2B5EF4-FFF2-40B4-BE49-F238E27FC236}">
              <a16:creationId xmlns:a16="http://schemas.microsoft.com/office/drawing/2014/main" id="{C1936D94-FE92-4BA4-9816-292C30D320E5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56" name="TextovéPole 6255">
          <a:extLst>
            <a:ext uri="{FF2B5EF4-FFF2-40B4-BE49-F238E27FC236}">
              <a16:creationId xmlns:a16="http://schemas.microsoft.com/office/drawing/2014/main" id="{88958186-69C5-41EA-A71F-76A7687E56D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57" name="TextovéPole 6256">
          <a:extLst>
            <a:ext uri="{FF2B5EF4-FFF2-40B4-BE49-F238E27FC236}">
              <a16:creationId xmlns:a16="http://schemas.microsoft.com/office/drawing/2014/main" id="{F145C34E-24F9-4F23-B77F-8CB63C30B50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58" name="TextovéPole 6257">
          <a:extLst>
            <a:ext uri="{FF2B5EF4-FFF2-40B4-BE49-F238E27FC236}">
              <a16:creationId xmlns:a16="http://schemas.microsoft.com/office/drawing/2014/main" id="{AE8AE09E-68A6-418D-9CCF-2E8D1A605A93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59" name="TextovéPole 6258">
          <a:extLst>
            <a:ext uri="{FF2B5EF4-FFF2-40B4-BE49-F238E27FC236}">
              <a16:creationId xmlns:a16="http://schemas.microsoft.com/office/drawing/2014/main" id="{EB572596-D98E-4C1F-8475-7916956008F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60" name="TextovéPole 6259">
          <a:extLst>
            <a:ext uri="{FF2B5EF4-FFF2-40B4-BE49-F238E27FC236}">
              <a16:creationId xmlns:a16="http://schemas.microsoft.com/office/drawing/2014/main" id="{8FD4B986-946B-431C-B732-E128B88B9D53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61" name="TextovéPole 6260">
          <a:extLst>
            <a:ext uri="{FF2B5EF4-FFF2-40B4-BE49-F238E27FC236}">
              <a16:creationId xmlns:a16="http://schemas.microsoft.com/office/drawing/2014/main" id="{48D723D4-9B57-4D45-96C0-C1ABA06381F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62" name="TextovéPole 6261">
          <a:extLst>
            <a:ext uri="{FF2B5EF4-FFF2-40B4-BE49-F238E27FC236}">
              <a16:creationId xmlns:a16="http://schemas.microsoft.com/office/drawing/2014/main" id="{B1C30DEE-0D49-49C1-BA18-F4D676664AB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63" name="TextovéPole 6262">
          <a:extLst>
            <a:ext uri="{FF2B5EF4-FFF2-40B4-BE49-F238E27FC236}">
              <a16:creationId xmlns:a16="http://schemas.microsoft.com/office/drawing/2014/main" id="{E5628461-F438-4479-B821-27E88902A33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64" name="TextovéPole 6263">
          <a:extLst>
            <a:ext uri="{FF2B5EF4-FFF2-40B4-BE49-F238E27FC236}">
              <a16:creationId xmlns:a16="http://schemas.microsoft.com/office/drawing/2014/main" id="{75535DD7-C2BC-4E7F-9985-9794011EDAAE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65" name="TextovéPole 6264">
          <a:extLst>
            <a:ext uri="{FF2B5EF4-FFF2-40B4-BE49-F238E27FC236}">
              <a16:creationId xmlns:a16="http://schemas.microsoft.com/office/drawing/2014/main" id="{6FA03177-EF50-45BD-83FD-ADD58B6ED1F1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66" name="TextovéPole 6265">
          <a:extLst>
            <a:ext uri="{FF2B5EF4-FFF2-40B4-BE49-F238E27FC236}">
              <a16:creationId xmlns:a16="http://schemas.microsoft.com/office/drawing/2014/main" id="{50C2CDE7-70A9-40A2-86E0-6A1258773D65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67" name="TextovéPole 6266">
          <a:extLst>
            <a:ext uri="{FF2B5EF4-FFF2-40B4-BE49-F238E27FC236}">
              <a16:creationId xmlns:a16="http://schemas.microsoft.com/office/drawing/2014/main" id="{74AE7942-7763-403B-818F-E00058F2F3AA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68" name="TextovéPole 6267">
          <a:extLst>
            <a:ext uri="{FF2B5EF4-FFF2-40B4-BE49-F238E27FC236}">
              <a16:creationId xmlns:a16="http://schemas.microsoft.com/office/drawing/2014/main" id="{7482FC11-5BE5-4B7F-9C68-58674F885248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69" name="TextovéPole 6268">
          <a:extLst>
            <a:ext uri="{FF2B5EF4-FFF2-40B4-BE49-F238E27FC236}">
              <a16:creationId xmlns:a16="http://schemas.microsoft.com/office/drawing/2014/main" id="{A9761EA8-D2B8-4163-B077-5D30EB933E1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70" name="TextovéPole 6269">
          <a:extLst>
            <a:ext uri="{FF2B5EF4-FFF2-40B4-BE49-F238E27FC236}">
              <a16:creationId xmlns:a16="http://schemas.microsoft.com/office/drawing/2014/main" id="{CD0E6EA2-C97C-48BE-AC45-D6367EF7848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71" name="TextovéPole 6270">
          <a:extLst>
            <a:ext uri="{FF2B5EF4-FFF2-40B4-BE49-F238E27FC236}">
              <a16:creationId xmlns:a16="http://schemas.microsoft.com/office/drawing/2014/main" id="{8CD9E63E-F7CA-4085-AED6-DCD7FACC751F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72" name="TextovéPole 6271">
          <a:extLst>
            <a:ext uri="{FF2B5EF4-FFF2-40B4-BE49-F238E27FC236}">
              <a16:creationId xmlns:a16="http://schemas.microsoft.com/office/drawing/2014/main" id="{CE028BE6-A403-409D-9ECA-73314062D94E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73" name="TextovéPole 6272">
          <a:extLst>
            <a:ext uri="{FF2B5EF4-FFF2-40B4-BE49-F238E27FC236}">
              <a16:creationId xmlns:a16="http://schemas.microsoft.com/office/drawing/2014/main" id="{FE05D509-E42A-46CD-81DB-9F78C201310C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74" name="TextovéPole 6273">
          <a:extLst>
            <a:ext uri="{FF2B5EF4-FFF2-40B4-BE49-F238E27FC236}">
              <a16:creationId xmlns:a16="http://schemas.microsoft.com/office/drawing/2014/main" id="{4BA0B6A6-92B2-49EF-82CD-55BF40E791A4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75" name="TextovéPole 6274">
          <a:extLst>
            <a:ext uri="{FF2B5EF4-FFF2-40B4-BE49-F238E27FC236}">
              <a16:creationId xmlns:a16="http://schemas.microsoft.com/office/drawing/2014/main" id="{F214E519-1711-4FA3-8E38-FA22C610AECC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76" name="TextovéPole 6275">
          <a:extLst>
            <a:ext uri="{FF2B5EF4-FFF2-40B4-BE49-F238E27FC236}">
              <a16:creationId xmlns:a16="http://schemas.microsoft.com/office/drawing/2014/main" id="{15CC9D87-9172-4080-A382-3E5307538A53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77" name="TextovéPole 6276">
          <a:extLst>
            <a:ext uri="{FF2B5EF4-FFF2-40B4-BE49-F238E27FC236}">
              <a16:creationId xmlns:a16="http://schemas.microsoft.com/office/drawing/2014/main" id="{D5AE8BCF-BE31-4AAB-96D1-892DCA0F3516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78" name="TextovéPole 6277">
          <a:extLst>
            <a:ext uri="{FF2B5EF4-FFF2-40B4-BE49-F238E27FC236}">
              <a16:creationId xmlns:a16="http://schemas.microsoft.com/office/drawing/2014/main" id="{1F0A3685-C610-47E0-B5BC-95ACA68E92D0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79" name="TextovéPole 6278">
          <a:extLst>
            <a:ext uri="{FF2B5EF4-FFF2-40B4-BE49-F238E27FC236}">
              <a16:creationId xmlns:a16="http://schemas.microsoft.com/office/drawing/2014/main" id="{9385E9BE-E21B-47A5-8C73-EFDE35EE7449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80" name="TextovéPole 6279">
          <a:extLst>
            <a:ext uri="{FF2B5EF4-FFF2-40B4-BE49-F238E27FC236}">
              <a16:creationId xmlns:a16="http://schemas.microsoft.com/office/drawing/2014/main" id="{99032EE3-4D00-463F-A9A9-778B0728969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81" name="TextovéPole 6280">
          <a:extLst>
            <a:ext uri="{FF2B5EF4-FFF2-40B4-BE49-F238E27FC236}">
              <a16:creationId xmlns:a16="http://schemas.microsoft.com/office/drawing/2014/main" id="{17B550CD-54B2-4B45-B246-5CE80B20CA5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82" name="TextovéPole 6281">
          <a:extLst>
            <a:ext uri="{FF2B5EF4-FFF2-40B4-BE49-F238E27FC236}">
              <a16:creationId xmlns:a16="http://schemas.microsoft.com/office/drawing/2014/main" id="{FE602995-DFBA-48B8-8D17-9927C050EF5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83" name="TextovéPole 6282">
          <a:extLst>
            <a:ext uri="{FF2B5EF4-FFF2-40B4-BE49-F238E27FC236}">
              <a16:creationId xmlns:a16="http://schemas.microsoft.com/office/drawing/2014/main" id="{CE3EC6E5-4117-4477-B991-F5CD8634EE29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84" name="TextovéPole 6283">
          <a:extLst>
            <a:ext uri="{FF2B5EF4-FFF2-40B4-BE49-F238E27FC236}">
              <a16:creationId xmlns:a16="http://schemas.microsoft.com/office/drawing/2014/main" id="{D1A17336-2E4E-452B-8396-B03C5B2DA2C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85" name="TextovéPole 6284">
          <a:extLst>
            <a:ext uri="{FF2B5EF4-FFF2-40B4-BE49-F238E27FC236}">
              <a16:creationId xmlns:a16="http://schemas.microsoft.com/office/drawing/2014/main" id="{7DC24680-4EAE-4450-BFF3-B956142A77C4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86" name="TextovéPole 6285">
          <a:extLst>
            <a:ext uri="{FF2B5EF4-FFF2-40B4-BE49-F238E27FC236}">
              <a16:creationId xmlns:a16="http://schemas.microsoft.com/office/drawing/2014/main" id="{47DD0F0E-205F-42E0-B9E4-FDE2FDC7C2C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87" name="TextovéPole 6286">
          <a:extLst>
            <a:ext uri="{FF2B5EF4-FFF2-40B4-BE49-F238E27FC236}">
              <a16:creationId xmlns:a16="http://schemas.microsoft.com/office/drawing/2014/main" id="{A8D626D1-3BD9-438B-B333-E0BAA86787CA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88" name="TextovéPole 6287">
          <a:extLst>
            <a:ext uri="{FF2B5EF4-FFF2-40B4-BE49-F238E27FC236}">
              <a16:creationId xmlns:a16="http://schemas.microsoft.com/office/drawing/2014/main" id="{1EFAB6DE-4024-454D-BCFE-72CCE617576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89" name="TextovéPole 6288">
          <a:extLst>
            <a:ext uri="{FF2B5EF4-FFF2-40B4-BE49-F238E27FC236}">
              <a16:creationId xmlns:a16="http://schemas.microsoft.com/office/drawing/2014/main" id="{E649550B-ED91-41E2-B813-8E07FA6D8EB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90" name="TextovéPole 6289">
          <a:extLst>
            <a:ext uri="{FF2B5EF4-FFF2-40B4-BE49-F238E27FC236}">
              <a16:creationId xmlns:a16="http://schemas.microsoft.com/office/drawing/2014/main" id="{08D7D7D7-AD7F-4BD8-918C-851001D3CFA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91" name="TextovéPole 6290">
          <a:extLst>
            <a:ext uri="{FF2B5EF4-FFF2-40B4-BE49-F238E27FC236}">
              <a16:creationId xmlns:a16="http://schemas.microsoft.com/office/drawing/2014/main" id="{18A10721-7221-4CD1-B102-2F8827E259C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92" name="TextovéPole 6291">
          <a:extLst>
            <a:ext uri="{FF2B5EF4-FFF2-40B4-BE49-F238E27FC236}">
              <a16:creationId xmlns:a16="http://schemas.microsoft.com/office/drawing/2014/main" id="{DF5C62E2-C1AF-43B8-A788-A4E9F4F0C953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93" name="TextovéPole 6292">
          <a:extLst>
            <a:ext uri="{FF2B5EF4-FFF2-40B4-BE49-F238E27FC236}">
              <a16:creationId xmlns:a16="http://schemas.microsoft.com/office/drawing/2014/main" id="{98EDAD8D-91AF-46D0-B82C-221AE9C8521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94" name="TextovéPole 6293">
          <a:extLst>
            <a:ext uri="{FF2B5EF4-FFF2-40B4-BE49-F238E27FC236}">
              <a16:creationId xmlns:a16="http://schemas.microsoft.com/office/drawing/2014/main" id="{FB32132C-E7DC-4761-8E4B-9AAFBFFD79F0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95" name="TextovéPole 6294">
          <a:extLst>
            <a:ext uri="{FF2B5EF4-FFF2-40B4-BE49-F238E27FC236}">
              <a16:creationId xmlns:a16="http://schemas.microsoft.com/office/drawing/2014/main" id="{A19DD4A2-9BE2-413F-9B9E-525267D3D074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96" name="TextovéPole 6295">
          <a:extLst>
            <a:ext uri="{FF2B5EF4-FFF2-40B4-BE49-F238E27FC236}">
              <a16:creationId xmlns:a16="http://schemas.microsoft.com/office/drawing/2014/main" id="{5298913B-0270-4595-B592-07357CC4A37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97" name="TextovéPole 6296">
          <a:extLst>
            <a:ext uri="{FF2B5EF4-FFF2-40B4-BE49-F238E27FC236}">
              <a16:creationId xmlns:a16="http://schemas.microsoft.com/office/drawing/2014/main" id="{AA0B5835-A56F-4107-9090-7FAE197F0C83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98" name="TextovéPole 6297">
          <a:extLst>
            <a:ext uri="{FF2B5EF4-FFF2-40B4-BE49-F238E27FC236}">
              <a16:creationId xmlns:a16="http://schemas.microsoft.com/office/drawing/2014/main" id="{9BBE294C-8A61-4A91-9DA5-BB1D7C034A85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299" name="TextovéPole 6298">
          <a:extLst>
            <a:ext uri="{FF2B5EF4-FFF2-40B4-BE49-F238E27FC236}">
              <a16:creationId xmlns:a16="http://schemas.microsoft.com/office/drawing/2014/main" id="{62F39E5E-055D-440A-A0F6-96AB4859E3A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00" name="TextovéPole 6299">
          <a:extLst>
            <a:ext uri="{FF2B5EF4-FFF2-40B4-BE49-F238E27FC236}">
              <a16:creationId xmlns:a16="http://schemas.microsoft.com/office/drawing/2014/main" id="{61FCA8C5-0E4E-41D3-B464-2A33E0652FB9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01" name="TextovéPole 6300">
          <a:extLst>
            <a:ext uri="{FF2B5EF4-FFF2-40B4-BE49-F238E27FC236}">
              <a16:creationId xmlns:a16="http://schemas.microsoft.com/office/drawing/2014/main" id="{0A1DCC3D-809F-4798-AC20-BFF2472331A0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02" name="TextovéPole 6301">
          <a:extLst>
            <a:ext uri="{FF2B5EF4-FFF2-40B4-BE49-F238E27FC236}">
              <a16:creationId xmlns:a16="http://schemas.microsoft.com/office/drawing/2014/main" id="{C6E0C736-F57F-4196-8026-FF4CEE7B264F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03" name="TextovéPole 6302">
          <a:extLst>
            <a:ext uri="{FF2B5EF4-FFF2-40B4-BE49-F238E27FC236}">
              <a16:creationId xmlns:a16="http://schemas.microsoft.com/office/drawing/2014/main" id="{405B5E2E-EA75-44C0-922D-08B1D93EBDF8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04" name="TextovéPole 6303">
          <a:extLst>
            <a:ext uri="{FF2B5EF4-FFF2-40B4-BE49-F238E27FC236}">
              <a16:creationId xmlns:a16="http://schemas.microsoft.com/office/drawing/2014/main" id="{3DDA4A43-833A-4998-8758-8C58884D6303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05" name="TextovéPole 6304">
          <a:extLst>
            <a:ext uri="{FF2B5EF4-FFF2-40B4-BE49-F238E27FC236}">
              <a16:creationId xmlns:a16="http://schemas.microsoft.com/office/drawing/2014/main" id="{0D791564-1802-4F6E-8765-AC455559EB4E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06" name="TextovéPole 6305">
          <a:extLst>
            <a:ext uri="{FF2B5EF4-FFF2-40B4-BE49-F238E27FC236}">
              <a16:creationId xmlns:a16="http://schemas.microsoft.com/office/drawing/2014/main" id="{81B211BF-8D77-47AA-8EDE-1F8A9A3F7ABD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07" name="TextovéPole 6306">
          <a:extLst>
            <a:ext uri="{FF2B5EF4-FFF2-40B4-BE49-F238E27FC236}">
              <a16:creationId xmlns:a16="http://schemas.microsoft.com/office/drawing/2014/main" id="{3BB7A164-729D-4618-8A25-8C64921DD24E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08" name="TextovéPole 6307">
          <a:extLst>
            <a:ext uri="{FF2B5EF4-FFF2-40B4-BE49-F238E27FC236}">
              <a16:creationId xmlns:a16="http://schemas.microsoft.com/office/drawing/2014/main" id="{80F57EF7-E982-4FA0-8ED4-F9B9EFE776C3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09" name="TextovéPole 6308">
          <a:extLst>
            <a:ext uri="{FF2B5EF4-FFF2-40B4-BE49-F238E27FC236}">
              <a16:creationId xmlns:a16="http://schemas.microsoft.com/office/drawing/2014/main" id="{7E8A3000-41DB-49E8-953C-A86B9E2A994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10" name="TextovéPole 6309">
          <a:extLst>
            <a:ext uri="{FF2B5EF4-FFF2-40B4-BE49-F238E27FC236}">
              <a16:creationId xmlns:a16="http://schemas.microsoft.com/office/drawing/2014/main" id="{868DF3A5-112C-4699-9CA3-17FC57D5F3C0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11" name="TextovéPole 6310">
          <a:extLst>
            <a:ext uri="{FF2B5EF4-FFF2-40B4-BE49-F238E27FC236}">
              <a16:creationId xmlns:a16="http://schemas.microsoft.com/office/drawing/2014/main" id="{BAB4E723-60FA-40E8-BD98-3A51C3264B95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12" name="TextovéPole 6311">
          <a:extLst>
            <a:ext uri="{FF2B5EF4-FFF2-40B4-BE49-F238E27FC236}">
              <a16:creationId xmlns:a16="http://schemas.microsoft.com/office/drawing/2014/main" id="{B40E3B29-8FF3-4651-AD3C-5C312B81649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13" name="TextovéPole 6312">
          <a:extLst>
            <a:ext uri="{FF2B5EF4-FFF2-40B4-BE49-F238E27FC236}">
              <a16:creationId xmlns:a16="http://schemas.microsoft.com/office/drawing/2014/main" id="{9C814BCD-F66E-44BA-8357-EC2A0D2F46C4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14" name="TextovéPole 6313">
          <a:extLst>
            <a:ext uri="{FF2B5EF4-FFF2-40B4-BE49-F238E27FC236}">
              <a16:creationId xmlns:a16="http://schemas.microsoft.com/office/drawing/2014/main" id="{C8CB931A-EF6F-44F1-B7BD-00552102ECDA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15" name="TextovéPole 6314">
          <a:extLst>
            <a:ext uri="{FF2B5EF4-FFF2-40B4-BE49-F238E27FC236}">
              <a16:creationId xmlns:a16="http://schemas.microsoft.com/office/drawing/2014/main" id="{79EC668A-EB78-4676-9742-313A7D0F5B8F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16" name="TextovéPole 6315">
          <a:extLst>
            <a:ext uri="{FF2B5EF4-FFF2-40B4-BE49-F238E27FC236}">
              <a16:creationId xmlns:a16="http://schemas.microsoft.com/office/drawing/2014/main" id="{3E504364-664A-41B5-992A-BFCCC7DDDBEA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17" name="TextovéPole 6316">
          <a:extLst>
            <a:ext uri="{FF2B5EF4-FFF2-40B4-BE49-F238E27FC236}">
              <a16:creationId xmlns:a16="http://schemas.microsoft.com/office/drawing/2014/main" id="{06F8B4A2-1CAE-4ABF-A122-1A2EB246ECCE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18" name="TextovéPole 6317">
          <a:extLst>
            <a:ext uri="{FF2B5EF4-FFF2-40B4-BE49-F238E27FC236}">
              <a16:creationId xmlns:a16="http://schemas.microsoft.com/office/drawing/2014/main" id="{D8B44C9A-AADE-4E09-A8A5-BC903A68262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19" name="TextovéPole 6318">
          <a:extLst>
            <a:ext uri="{FF2B5EF4-FFF2-40B4-BE49-F238E27FC236}">
              <a16:creationId xmlns:a16="http://schemas.microsoft.com/office/drawing/2014/main" id="{117D2764-C50D-454A-9D0F-1B644107054C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20" name="TextovéPole 6319">
          <a:extLst>
            <a:ext uri="{FF2B5EF4-FFF2-40B4-BE49-F238E27FC236}">
              <a16:creationId xmlns:a16="http://schemas.microsoft.com/office/drawing/2014/main" id="{4BE607FD-87C9-4B46-8071-87D7FB51E30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21" name="TextovéPole 6320">
          <a:extLst>
            <a:ext uri="{FF2B5EF4-FFF2-40B4-BE49-F238E27FC236}">
              <a16:creationId xmlns:a16="http://schemas.microsoft.com/office/drawing/2014/main" id="{F0A20D06-88B2-4E23-B2A4-62D334B5A846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22" name="TextovéPole 6321">
          <a:extLst>
            <a:ext uri="{FF2B5EF4-FFF2-40B4-BE49-F238E27FC236}">
              <a16:creationId xmlns:a16="http://schemas.microsoft.com/office/drawing/2014/main" id="{CC434F96-12AD-4E25-8522-9D32E6F4363C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23" name="TextovéPole 6322">
          <a:extLst>
            <a:ext uri="{FF2B5EF4-FFF2-40B4-BE49-F238E27FC236}">
              <a16:creationId xmlns:a16="http://schemas.microsoft.com/office/drawing/2014/main" id="{702FD70D-D573-4849-B3DF-A70D991122C7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24" name="TextovéPole 6323">
          <a:extLst>
            <a:ext uri="{FF2B5EF4-FFF2-40B4-BE49-F238E27FC236}">
              <a16:creationId xmlns:a16="http://schemas.microsoft.com/office/drawing/2014/main" id="{F7974BA9-B087-47A8-B36B-51CE0F1F3592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49</xdr:row>
      <xdr:rowOff>11206</xdr:rowOff>
    </xdr:from>
    <xdr:ext cx="184731" cy="264560"/>
    <xdr:sp macro="" textlink="">
      <xdr:nvSpPr>
        <xdr:cNvPr id="6325" name="TextovéPole 6324">
          <a:extLst>
            <a:ext uri="{FF2B5EF4-FFF2-40B4-BE49-F238E27FC236}">
              <a16:creationId xmlns:a16="http://schemas.microsoft.com/office/drawing/2014/main" id="{782E68BB-1B39-4D1E-AA4D-62CDC6313F3B}"/>
            </a:ext>
          </a:extLst>
        </xdr:cNvPr>
        <xdr:cNvSpPr txBox="1"/>
      </xdr:nvSpPr>
      <xdr:spPr>
        <a:xfrm>
          <a:off x="5389245" y="9940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13112</xdr:colOff>
      <xdr:row>2</xdr:row>
      <xdr:rowOff>59840</xdr:rowOff>
    </xdr:from>
    <xdr:to>
      <xdr:col>3</xdr:col>
      <xdr:colOff>2617471</xdr:colOff>
      <xdr:row>5</xdr:row>
      <xdr:rowOff>131522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D373E24-1ED3-4277-92D0-F636061E6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012" y="431315"/>
          <a:ext cx="2606264" cy="618417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E29F8C0-76E0-453C-A48C-FD949607C4F3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E47BCF3F-922B-4DE5-97B6-5814264B99BB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9EAEFD4C-96D7-4473-9343-E81DD3F97118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E0FEE04E-F431-4751-9E2C-F43E11A01645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BF870DFB-DC5A-4DDE-8FB0-671B002352AC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B8B1CAA-B2CD-49D0-BC84-6774226AA01B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3E860312-1A81-4CFD-B208-715746429D52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98A524A3-6127-4F2D-9919-6C8795961A78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B6BF4956-9093-4EFF-BEC2-9441F3A15401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CC9E59B8-1303-4CEC-B983-E5B23DFCAB09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C9951EAA-8A54-4673-A2D8-5997073058BA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E49510D6-14CE-450E-A200-02BA8738AF06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2BBE456E-C7B5-4556-B177-361EC11985A5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820F5C86-9496-4498-9C6E-77589A8F206D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247A4B9-F12B-4D2A-B0CE-A508E49AF201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83424406-0F24-4923-90EE-41F7AC7E1DBB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3235ECC0-F56A-4CD0-9FBE-D6D7DAAC73B0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F6D73FD6-6C5F-4353-BFCC-43EF89E1045F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D34D480-BF8A-4967-80C0-BA484F9B4865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E8273373-C39B-466E-BE9D-A23068765B54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324F50CB-043C-4E39-ADBB-BA42285BEBD9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E64C1ED8-4033-4AA2-AF1A-F59E68784F0A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95EBEC07-DDCD-4A74-856D-EA29E84DE225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FB480E43-EF49-47F9-8466-B1C850B2A77A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3EF6075F-F9B4-483C-B722-E853D3D64673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673F90B3-9E06-465C-A465-5D5775120E2C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6A4D1B8D-126E-436B-B410-EF69D5A300C2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D3B4B7F8-799F-4979-9032-291D34F63594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D2C8BE83-E9BD-4D42-ABB6-527FFC416605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5314B7C1-E831-4841-AA51-F67A245C3716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67C6CE4-E036-4B80-9B48-60881E4420BD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6C29F14-4445-49C6-92BD-A5BD979249DE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E72B2025-795E-48A0-AFC5-1067F537C267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519624F1-EB15-465E-B5E2-733883955726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DB77483C-C756-446E-91D2-CAA63433D510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38ED95-8565-4582-98E1-1162BE1D6F00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A84EE5CF-58B5-47A4-A54F-48943D906F52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2DA26B03-5007-4A6C-B139-692C0913C4EA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DF0418BE-FE6D-4B05-B26E-FA34FDF98246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58DBB424-17DA-4DDF-BBA1-532FFD68C773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3B31B368-587D-4A0A-96D4-7354D16FA3BF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4231DDF8-9078-48B9-95BF-7375397EB7D6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ED9BF98B-B56F-4E4D-9082-58DB9B408C0A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290A33B1-024D-4684-A048-7CB09B17A319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1E2BE00F-DB82-4D02-9D66-5443553E549D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AF9BB059-BD3F-47E6-B439-398573A1389C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36CC23CD-0B32-4E68-9C01-02E018FCE8A8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AECCF707-74E9-4F27-A963-D950F2C7DD4B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FCABE861-F0D6-4A9B-BE87-4BCED8073A38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F544DAB-EFE5-4E9E-B841-194BF5CCF076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C28DA34D-3DB7-48D9-BB50-AEC973369FBA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C75603EB-6A70-41EC-B535-A46D97496ABD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5C8E5FA7-C88E-4377-8158-7CFC9844A3F7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6F770430-6633-448E-A687-220305D19C79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A7735568-2E37-47FC-8EE2-C98C6D36CE15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5DC323C4-8292-4F72-94BD-03EC761BE98E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CEFFBA21-CE86-4E95-9D81-63C0F29BEC77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DA5B95D8-991C-41B2-87B3-1FAFA7822C7F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674FC3EF-9DB8-4BE0-B6B4-883CD6C8E54D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ECA6E8C5-CD6D-4176-B314-A434A3E8CAD7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63ECDAB-5BBD-48D7-89C9-F0FBD88410C0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61A14957-BFD9-4367-9BA0-A331F09505B4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49E1ECD3-0414-4676-A975-7FFC8B530284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0956BB06-C5BE-4E98-BC61-38078AAC5849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3C1113CF-8E84-4231-9E90-2492192D0AA5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0EC8DBA-9C76-4C9A-A54A-77CA34F92E70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B9BA5FF1-EBD2-4EC9-9E78-3678C2D2EE4F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24459300-0B07-4838-949C-FD7D9F1D5909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793171C3-7A68-483E-B12C-618D928342AA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80DDD2F7-45D4-4377-B167-D6450F9E190B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410E4211-B901-43CB-A165-37CB976FA2DE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4BEE421D-008D-477D-83CC-73AA21B9BBBB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6DAC901B-7182-4CB8-8EBA-79E8D7B78EAF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2D91F55F-DABA-49C9-8384-9180B7FF95B0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3DEA45E7-A14D-4F1F-93ED-3F478A9EA3F4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3516D7AB-4BA6-46A2-ABB6-FAE66D5B3E52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9032DF7A-5911-4763-B3B8-8EAF73E9A482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DDAB7B2A-1709-44B5-AD97-0F81B988F6A0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0CFBCFC3-E6E2-4833-AD96-92DCC5DC8AF5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D870F36B-AA0F-4692-BDFC-44729CDFAE51}"/>
            </a:ext>
          </a:extLst>
        </xdr:cNvPr>
        <xdr:cNvSpPr txBox="1"/>
      </xdr:nvSpPr>
      <xdr:spPr>
        <a:xfrm>
          <a:off x="5389245" y="913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56030</xdr:rowOff>
    </xdr:from>
    <xdr:to>
      <xdr:col>3</xdr:col>
      <xdr:colOff>2035608</xdr:colOff>
      <xdr:row>5</xdr:row>
      <xdr:rowOff>78182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96A9EEF-CCFA-4069-B41F-292917301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406" y="421790"/>
          <a:ext cx="2026307" cy="589842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2</xdr:row>
      <xdr:rowOff>56030</xdr:rowOff>
    </xdr:from>
    <xdr:to>
      <xdr:col>3</xdr:col>
      <xdr:colOff>2035608</xdr:colOff>
      <xdr:row>5</xdr:row>
      <xdr:rowOff>78182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6894286-F59B-49F6-84D9-865D93517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406" y="421790"/>
          <a:ext cx="2026307" cy="589842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9EDD4AC-4E16-4331-B957-D75F8491A9C7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505332CB-8D6A-46A6-856B-048B783807FB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88556A1-1BFB-4DA9-8F57-A8D398F6A204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B2B1C677-C2DA-4251-9387-971090F9ACE1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4515A0CB-F7DE-4521-BCD8-EAF0C915760D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8F74A0CB-9D3B-4977-BD05-B592A4A66785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F9765E-44BC-4FD6-8C30-EB738E9A7861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CED73428-EEDF-47B2-B42B-7DD2865BFBA7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DE27C897-3C11-4AFC-8BAA-EF6327031E39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77B981B8-AD2B-4604-97CA-98E3DCCA8563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20E19B98-E881-4BD9-B15A-78B8BAB24378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0E214D2-33D7-4DA8-AD22-C0D35A4C805A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D7FC0BE7-D403-4C47-A6BB-6CE309ED4FD7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5DE2BF3-5182-41AA-908D-CEA46290FDE2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8ABFDB82-9433-4BB6-B1DC-ED4C492BCA32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72F51B55-AAFA-4B61-9A13-8875CEA55F66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D4F8543F-F518-4729-BACF-D96CED15BD54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B1594435-4AC8-48F3-A720-3A9DE7E13EDE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1AE20AE-68EC-42A6-9B49-796B07C9CDA9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3D00A47A-9E6E-43D5-AB06-8A102AA1FDCB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E9FCDB74-8A6F-4947-AD34-454DA1384AAF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A347308E-9505-4859-89A9-AA23C21C9382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58E3C525-DEF9-4F54-A977-602103E92959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201CAA93-9154-46D5-A9E7-EA4D744B716E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E9039650-F76C-4F1F-BE18-25CA73C273CA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EFF45D4-856C-4C78-8D6D-DED2179B494F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E68C7FAB-CC8A-4CAE-8B53-51F235CDF58E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4BAFC3A2-DB7D-46CB-A42E-0D6FFB9F09F7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11E62E95-4F11-4445-9F73-AED6E882C89A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73E51FBF-AFD9-4D6D-8A87-58097F261758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F5442ED6-E929-46D5-86C6-10B7B0EC1239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C2A2DA1D-0931-49D0-857F-FCDCE340999E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3F3A44C3-D03A-4A86-82DE-88E488C18927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6D35325C-292F-4088-91CE-E88EF1F060C4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24354DF-C1E5-4C12-9DD3-B01EEC42B59D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24153113-684B-471D-AFEC-31389E7FBA8B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E2EA0E6-F376-4E90-8D57-118234245FA2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DE1162F-441F-49B8-8634-E648C409043F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107EB4E5-16C5-4EBA-8988-720BDEC2F810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73B480F4-F0D9-4D0C-B47E-BC4C2C8A28F4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B354633D-E5AF-48BA-9762-DD4601F57860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C870BD00-B61D-4B7C-BE18-19490B457DB4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BA278D75-D9ED-44AC-98D2-72B78FC6D80B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71EE9645-5043-481E-BB4F-5F481872FFFD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9152BD5C-795A-48CA-B1ED-3AA1AC6DA0C8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3410D6C6-AF3F-4693-8D01-A9BB7B601118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585DDA00-C2CD-46D9-A661-0B662211F995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54103EDF-455E-4267-B67A-A1EA4980F769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BF1470F6-6255-420D-A619-D2CCFBE6590A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7BFDD6A9-BB99-4937-83E8-E24B6EBC07E7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74F3173E-9CA6-4B14-A001-91C14372095F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869F6EF-14A6-4028-8EAF-5A1F2507A410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08EE89B5-5315-420F-98D0-5377A8C34713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22B1049C-92DD-4FD7-BA2A-4CDEEDEAF551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DF030280-CD9E-44F0-8A56-2089999D7DCC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A430613-A969-429C-BA47-AA6B86C6E37F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D975A9D-5DF6-4CC4-B1B5-56B88932971B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8B59CDB-257D-478A-95FA-D5DD47F11D0E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134C4604-C5B4-4171-AAF2-3E85128F444F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E61E28E9-CB73-4A5A-9309-7C0853D8973A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192" name="TextovéPole 8191">
          <a:extLst>
            <a:ext uri="{FF2B5EF4-FFF2-40B4-BE49-F238E27FC236}">
              <a16:creationId xmlns:a16="http://schemas.microsoft.com/office/drawing/2014/main" id="{CAF8D567-3561-4D88-8C05-5FEA20C2472A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194" name="TextovéPole 8193">
          <a:extLst>
            <a:ext uri="{FF2B5EF4-FFF2-40B4-BE49-F238E27FC236}">
              <a16:creationId xmlns:a16="http://schemas.microsoft.com/office/drawing/2014/main" id="{5B934D36-1FA2-4BD3-8F75-4DCD01B0CFCB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195" name="TextovéPole 8194">
          <a:extLst>
            <a:ext uri="{FF2B5EF4-FFF2-40B4-BE49-F238E27FC236}">
              <a16:creationId xmlns:a16="http://schemas.microsoft.com/office/drawing/2014/main" id="{1128A371-2FE6-4EBE-B03E-0E34097E5975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196" name="TextovéPole 8195">
          <a:extLst>
            <a:ext uri="{FF2B5EF4-FFF2-40B4-BE49-F238E27FC236}">
              <a16:creationId xmlns:a16="http://schemas.microsoft.com/office/drawing/2014/main" id="{E6F3E60F-C2DC-46A7-912D-DBB67B67EAC4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197" name="TextovéPole 8196">
          <a:extLst>
            <a:ext uri="{FF2B5EF4-FFF2-40B4-BE49-F238E27FC236}">
              <a16:creationId xmlns:a16="http://schemas.microsoft.com/office/drawing/2014/main" id="{C910F05F-6FF3-41AA-BF09-0F6C9D7AFCB9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198" name="TextovéPole 8197">
          <a:extLst>
            <a:ext uri="{FF2B5EF4-FFF2-40B4-BE49-F238E27FC236}">
              <a16:creationId xmlns:a16="http://schemas.microsoft.com/office/drawing/2014/main" id="{C0EE6D3B-E7E5-414A-9FB1-487257DFCC48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199" name="TextovéPole 8198">
          <a:extLst>
            <a:ext uri="{FF2B5EF4-FFF2-40B4-BE49-F238E27FC236}">
              <a16:creationId xmlns:a16="http://schemas.microsoft.com/office/drawing/2014/main" id="{3066E942-005E-41DD-876A-B87E3CDCB4C5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00" name="TextovéPole 8199">
          <a:extLst>
            <a:ext uri="{FF2B5EF4-FFF2-40B4-BE49-F238E27FC236}">
              <a16:creationId xmlns:a16="http://schemas.microsoft.com/office/drawing/2014/main" id="{1F95A8E6-4568-4CCD-85AD-BF3650027F05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01" name="TextovéPole 8200">
          <a:extLst>
            <a:ext uri="{FF2B5EF4-FFF2-40B4-BE49-F238E27FC236}">
              <a16:creationId xmlns:a16="http://schemas.microsoft.com/office/drawing/2014/main" id="{88E9E1DE-74D8-4930-809E-BD0BABBE4C8B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02" name="TextovéPole 8201">
          <a:extLst>
            <a:ext uri="{FF2B5EF4-FFF2-40B4-BE49-F238E27FC236}">
              <a16:creationId xmlns:a16="http://schemas.microsoft.com/office/drawing/2014/main" id="{DCA1BCE4-A674-40A8-B80E-ABFD5F84B6E5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03" name="TextovéPole 8202">
          <a:extLst>
            <a:ext uri="{FF2B5EF4-FFF2-40B4-BE49-F238E27FC236}">
              <a16:creationId xmlns:a16="http://schemas.microsoft.com/office/drawing/2014/main" id="{9BA620F3-9369-4D1A-9C5C-007A7191060B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04" name="TextovéPole 8203">
          <a:extLst>
            <a:ext uri="{FF2B5EF4-FFF2-40B4-BE49-F238E27FC236}">
              <a16:creationId xmlns:a16="http://schemas.microsoft.com/office/drawing/2014/main" id="{66D4DC48-D3DA-4FA8-AF38-59166F03B503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05" name="TextovéPole 8204">
          <a:extLst>
            <a:ext uri="{FF2B5EF4-FFF2-40B4-BE49-F238E27FC236}">
              <a16:creationId xmlns:a16="http://schemas.microsoft.com/office/drawing/2014/main" id="{95B2FCDA-DD38-4269-9784-35E72D4434B2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06" name="TextovéPole 8205">
          <a:extLst>
            <a:ext uri="{FF2B5EF4-FFF2-40B4-BE49-F238E27FC236}">
              <a16:creationId xmlns:a16="http://schemas.microsoft.com/office/drawing/2014/main" id="{A28B1FBE-F486-41BD-A5CC-0722D4B27EA2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07" name="TextovéPole 8206">
          <a:extLst>
            <a:ext uri="{FF2B5EF4-FFF2-40B4-BE49-F238E27FC236}">
              <a16:creationId xmlns:a16="http://schemas.microsoft.com/office/drawing/2014/main" id="{B111569E-6E6E-4393-AA11-C37D68DB4268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08" name="TextovéPole 8207">
          <a:extLst>
            <a:ext uri="{FF2B5EF4-FFF2-40B4-BE49-F238E27FC236}">
              <a16:creationId xmlns:a16="http://schemas.microsoft.com/office/drawing/2014/main" id="{422229C7-59C9-446D-A03A-B24452B21ECB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09" name="TextovéPole 8208">
          <a:extLst>
            <a:ext uri="{FF2B5EF4-FFF2-40B4-BE49-F238E27FC236}">
              <a16:creationId xmlns:a16="http://schemas.microsoft.com/office/drawing/2014/main" id="{2ADF84EA-51E6-40F5-A13B-3F966C4ADCAF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10" name="TextovéPole 8209">
          <a:extLst>
            <a:ext uri="{FF2B5EF4-FFF2-40B4-BE49-F238E27FC236}">
              <a16:creationId xmlns:a16="http://schemas.microsoft.com/office/drawing/2014/main" id="{509B2FC0-DB6F-4D17-9FB9-7CC8A112308A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11" name="TextovéPole 8210">
          <a:extLst>
            <a:ext uri="{FF2B5EF4-FFF2-40B4-BE49-F238E27FC236}">
              <a16:creationId xmlns:a16="http://schemas.microsoft.com/office/drawing/2014/main" id="{1B7D7414-8870-4ED6-A05B-CE82E8ABCE94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12" name="TextovéPole 8211">
          <a:extLst>
            <a:ext uri="{FF2B5EF4-FFF2-40B4-BE49-F238E27FC236}">
              <a16:creationId xmlns:a16="http://schemas.microsoft.com/office/drawing/2014/main" id="{46C68AB5-0132-483B-BA00-D870B959DD40}"/>
            </a:ext>
          </a:extLst>
        </xdr:cNvPr>
        <xdr:cNvSpPr txBox="1"/>
      </xdr:nvSpPr>
      <xdr:spPr>
        <a:xfrm>
          <a:off x="5876925" y="129575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52" name="TextovéPole 8451">
          <a:extLst>
            <a:ext uri="{FF2B5EF4-FFF2-40B4-BE49-F238E27FC236}">
              <a16:creationId xmlns:a16="http://schemas.microsoft.com/office/drawing/2014/main" id="{05F1E27E-2813-4DFE-8457-17408BFC2B6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53" name="TextovéPole 8452">
          <a:extLst>
            <a:ext uri="{FF2B5EF4-FFF2-40B4-BE49-F238E27FC236}">
              <a16:creationId xmlns:a16="http://schemas.microsoft.com/office/drawing/2014/main" id="{1AB849D2-A5AF-4E20-BBD6-E4E50DB6E20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54" name="TextovéPole 8453">
          <a:extLst>
            <a:ext uri="{FF2B5EF4-FFF2-40B4-BE49-F238E27FC236}">
              <a16:creationId xmlns:a16="http://schemas.microsoft.com/office/drawing/2014/main" id="{0E7D8685-5DCA-45A0-B8E9-3579A1C1272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55" name="TextovéPole 8454">
          <a:extLst>
            <a:ext uri="{FF2B5EF4-FFF2-40B4-BE49-F238E27FC236}">
              <a16:creationId xmlns:a16="http://schemas.microsoft.com/office/drawing/2014/main" id="{71E4E095-D4A1-4717-AD80-AE5FC2B76F7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56" name="TextovéPole 8455">
          <a:extLst>
            <a:ext uri="{FF2B5EF4-FFF2-40B4-BE49-F238E27FC236}">
              <a16:creationId xmlns:a16="http://schemas.microsoft.com/office/drawing/2014/main" id="{F3EC499D-74E6-41E8-B025-17269D86A336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57" name="TextovéPole 8456">
          <a:extLst>
            <a:ext uri="{FF2B5EF4-FFF2-40B4-BE49-F238E27FC236}">
              <a16:creationId xmlns:a16="http://schemas.microsoft.com/office/drawing/2014/main" id="{17C672C3-398A-4B75-9974-73FD50813FF6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58" name="TextovéPole 8457">
          <a:extLst>
            <a:ext uri="{FF2B5EF4-FFF2-40B4-BE49-F238E27FC236}">
              <a16:creationId xmlns:a16="http://schemas.microsoft.com/office/drawing/2014/main" id="{02CEC5FA-D81C-4FEE-BD96-CDB26723A61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59" name="TextovéPole 8458">
          <a:extLst>
            <a:ext uri="{FF2B5EF4-FFF2-40B4-BE49-F238E27FC236}">
              <a16:creationId xmlns:a16="http://schemas.microsoft.com/office/drawing/2014/main" id="{BBE27693-5D0F-45DA-AC9C-4B9DFE0031F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60" name="TextovéPole 8459">
          <a:extLst>
            <a:ext uri="{FF2B5EF4-FFF2-40B4-BE49-F238E27FC236}">
              <a16:creationId xmlns:a16="http://schemas.microsoft.com/office/drawing/2014/main" id="{887BD5EC-439D-4106-97E0-DD233B8CE514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61" name="TextovéPole 8460">
          <a:extLst>
            <a:ext uri="{FF2B5EF4-FFF2-40B4-BE49-F238E27FC236}">
              <a16:creationId xmlns:a16="http://schemas.microsoft.com/office/drawing/2014/main" id="{DA664158-53E3-4BE8-BAED-C2B52A6E81B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62" name="TextovéPole 8461">
          <a:extLst>
            <a:ext uri="{FF2B5EF4-FFF2-40B4-BE49-F238E27FC236}">
              <a16:creationId xmlns:a16="http://schemas.microsoft.com/office/drawing/2014/main" id="{61A6830F-1C85-4654-BBB8-8F91A2B14024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63" name="TextovéPole 8462">
          <a:extLst>
            <a:ext uri="{FF2B5EF4-FFF2-40B4-BE49-F238E27FC236}">
              <a16:creationId xmlns:a16="http://schemas.microsoft.com/office/drawing/2014/main" id="{C303F72B-61FC-490C-BFEE-48E966FC7834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64" name="TextovéPole 8463">
          <a:extLst>
            <a:ext uri="{FF2B5EF4-FFF2-40B4-BE49-F238E27FC236}">
              <a16:creationId xmlns:a16="http://schemas.microsoft.com/office/drawing/2014/main" id="{4F704AD9-67D8-4CE5-BDF8-F848ACD64EE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65" name="TextovéPole 8464">
          <a:extLst>
            <a:ext uri="{FF2B5EF4-FFF2-40B4-BE49-F238E27FC236}">
              <a16:creationId xmlns:a16="http://schemas.microsoft.com/office/drawing/2014/main" id="{FC4452CA-D204-4F15-AE90-4CEAFBF1441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66" name="TextovéPole 8465">
          <a:extLst>
            <a:ext uri="{FF2B5EF4-FFF2-40B4-BE49-F238E27FC236}">
              <a16:creationId xmlns:a16="http://schemas.microsoft.com/office/drawing/2014/main" id="{5B11A1B3-BFDF-4010-AF61-75DE797623D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67" name="TextovéPole 8466">
          <a:extLst>
            <a:ext uri="{FF2B5EF4-FFF2-40B4-BE49-F238E27FC236}">
              <a16:creationId xmlns:a16="http://schemas.microsoft.com/office/drawing/2014/main" id="{1B33361A-D824-4DE8-AC01-D4C79F3D13F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68" name="TextovéPole 8467">
          <a:extLst>
            <a:ext uri="{FF2B5EF4-FFF2-40B4-BE49-F238E27FC236}">
              <a16:creationId xmlns:a16="http://schemas.microsoft.com/office/drawing/2014/main" id="{B41DBFBE-7CEE-4153-A768-BAC1FBDD3D6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69" name="TextovéPole 8468">
          <a:extLst>
            <a:ext uri="{FF2B5EF4-FFF2-40B4-BE49-F238E27FC236}">
              <a16:creationId xmlns:a16="http://schemas.microsoft.com/office/drawing/2014/main" id="{7AA39992-EF13-426D-90B8-D573B8E27680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70" name="TextovéPole 8469">
          <a:extLst>
            <a:ext uri="{FF2B5EF4-FFF2-40B4-BE49-F238E27FC236}">
              <a16:creationId xmlns:a16="http://schemas.microsoft.com/office/drawing/2014/main" id="{CBE449A9-B074-43BB-B113-D2607AD20BA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71" name="TextovéPole 8470">
          <a:extLst>
            <a:ext uri="{FF2B5EF4-FFF2-40B4-BE49-F238E27FC236}">
              <a16:creationId xmlns:a16="http://schemas.microsoft.com/office/drawing/2014/main" id="{7CC11C9D-C5D1-4354-8082-764F466BBED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72" name="TextovéPole 8471">
          <a:extLst>
            <a:ext uri="{FF2B5EF4-FFF2-40B4-BE49-F238E27FC236}">
              <a16:creationId xmlns:a16="http://schemas.microsoft.com/office/drawing/2014/main" id="{456F6963-0EDA-4D14-9267-B8C610D57AF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73" name="TextovéPole 8472">
          <a:extLst>
            <a:ext uri="{FF2B5EF4-FFF2-40B4-BE49-F238E27FC236}">
              <a16:creationId xmlns:a16="http://schemas.microsoft.com/office/drawing/2014/main" id="{73A00880-248B-43F3-88A3-98CB741F53D0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74" name="TextovéPole 8473">
          <a:extLst>
            <a:ext uri="{FF2B5EF4-FFF2-40B4-BE49-F238E27FC236}">
              <a16:creationId xmlns:a16="http://schemas.microsoft.com/office/drawing/2014/main" id="{50772909-FCF8-492B-93EE-35E363F06FB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75" name="TextovéPole 8474">
          <a:extLst>
            <a:ext uri="{FF2B5EF4-FFF2-40B4-BE49-F238E27FC236}">
              <a16:creationId xmlns:a16="http://schemas.microsoft.com/office/drawing/2014/main" id="{268B4980-CCDD-4AAE-8372-F71753D6E56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76" name="TextovéPole 8475">
          <a:extLst>
            <a:ext uri="{FF2B5EF4-FFF2-40B4-BE49-F238E27FC236}">
              <a16:creationId xmlns:a16="http://schemas.microsoft.com/office/drawing/2014/main" id="{4915F657-AB5F-4A42-9349-5AE38354168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77" name="TextovéPole 8476">
          <a:extLst>
            <a:ext uri="{FF2B5EF4-FFF2-40B4-BE49-F238E27FC236}">
              <a16:creationId xmlns:a16="http://schemas.microsoft.com/office/drawing/2014/main" id="{9E883E50-F5DF-4EE2-9465-2D587D591ED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78" name="TextovéPole 8477">
          <a:extLst>
            <a:ext uri="{FF2B5EF4-FFF2-40B4-BE49-F238E27FC236}">
              <a16:creationId xmlns:a16="http://schemas.microsoft.com/office/drawing/2014/main" id="{FE2BD9E1-2678-4815-8BF3-E55FBA60A62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79" name="TextovéPole 8478">
          <a:extLst>
            <a:ext uri="{FF2B5EF4-FFF2-40B4-BE49-F238E27FC236}">
              <a16:creationId xmlns:a16="http://schemas.microsoft.com/office/drawing/2014/main" id="{CAD22611-F302-44EC-B69C-1A9C080EC2C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80" name="TextovéPole 8479">
          <a:extLst>
            <a:ext uri="{FF2B5EF4-FFF2-40B4-BE49-F238E27FC236}">
              <a16:creationId xmlns:a16="http://schemas.microsoft.com/office/drawing/2014/main" id="{61C5FEB4-DE8F-46D2-BE71-16D4BC47788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81" name="TextovéPole 8480">
          <a:extLst>
            <a:ext uri="{FF2B5EF4-FFF2-40B4-BE49-F238E27FC236}">
              <a16:creationId xmlns:a16="http://schemas.microsoft.com/office/drawing/2014/main" id="{E0A33B43-B247-4E2F-A571-9F6EDCDE1A8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82" name="TextovéPole 8481">
          <a:extLst>
            <a:ext uri="{FF2B5EF4-FFF2-40B4-BE49-F238E27FC236}">
              <a16:creationId xmlns:a16="http://schemas.microsoft.com/office/drawing/2014/main" id="{45E82DA7-A1E5-4563-A19B-0765D800B19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83" name="TextovéPole 8482">
          <a:extLst>
            <a:ext uri="{FF2B5EF4-FFF2-40B4-BE49-F238E27FC236}">
              <a16:creationId xmlns:a16="http://schemas.microsoft.com/office/drawing/2014/main" id="{A9D78178-1898-47D4-AB13-064DB0C7486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84" name="TextovéPole 8483">
          <a:extLst>
            <a:ext uri="{FF2B5EF4-FFF2-40B4-BE49-F238E27FC236}">
              <a16:creationId xmlns:a16="http://schemas.microsoft.com/office/drawing/2014/main" id="{FB25E5A3-111D-4DD1-A40A-1F995CEF2F2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85" name="TextovéPole 8484">
          <a:extLst>
            <a:ext uri="{FF2B5EF4-FFF2-40B4-BE49-F238E27FC236}">
              <a16:creationId xmlns:a16="http://schemas.microsoft.com/office/drawing/2014/main" id="{DB9C36E4-297F-4F59-8F61-1178FACAC3E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86" name="TextovéPole 8485">
          <a:extLst>
            <a:ext uri="{FF2B5EF4-FFF2-40B4-BE49-F238E27FC236}">
              <a16:creationId xmlns:a16="http://schemas.microsoft.com/office/drawing/2014/main" id="{3273AB4D-3909-4E2E-83EF-3A240B600CA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87" name="TextovéPole 8486">
          <a:extLst>
            <a:ext uri="{FF2B5EF4-FFF2-40B4-BE49-F238E27FC236}">
              <a16:creationId xmlns:a16="http://schemas.microsoft.com/office/drawing/2014/main" id="{3156D233-A7DC-4F02-87C2-DC9EFFCFE6F0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88" name="TextovéPole 8487">
          <a:extLst>
            <a:ext uri="{FF2B5EF4-FFF2-40B4-BE49-F238E27FC236}">
              <a16:creationId xmlns:a16="http://schemas.microsoft.com/office/drawing/2014/main" id="{9233365E-EF5C-4B6D-AFB3-DE1CF755988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89" name="TextovéPole 8488">
          <a:extLst>
            <a:ext uri="{FF2B5EF4-FFF2-40B4-BE49-F238E27FC236}">
              <a16:creationId xmlns:a16="http://schemas.microsoft.com/office/drawing/2014/main" id="{EFA29530-3342-47E6-B7B4-E6D93DA17B5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90" name="TextovéPole 8489">
          <a:extLst>
            <a:ext uri="{FF2B5EF4-FFF2-40B4-BE49-F238E27FC236}">
              <a16:creationId xmlns:a16="http://schemas.microsoft.com/office/drawing/2014/main" id="{75F74D6F-E7BF-45BB-9B9D-F7481FDCD5D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91" name="TextovéPole 8490">
          <a:extLst>
            <a:ext uri="{FF2B5EF4-FFF2-40B4-BE49-F238E27FC236}">
              <a16:creationId xmlns:a16="http://schemas.microsoft.com/office/drawing/2014/main" id="{9B21C892-07A5-46CB-9411-E5F331A5F9C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92" name="TextovéPole 8491">
          <a:extLst>
            <a:ext uri="{FF2B5EF4-FFF2-40B4-BE49-F238E27FC236}">
              <a16:creationId xmlns:a16="http://schemas.microsoft.com/office/drawing/2014/main" id="{A3810E27-E081-46A3-97D8-AA34290CA616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93" name="TextovéPole 8492">
          <a:extLst>
            <a:ext uri="{FF2B5EF4-FFF2-40B4-BE49-F238E27FC236}">
              <a16:creationId xmlns:a16="http://schemas.microsoft.com/office/drawing/2014/main" id="{B61AE197-3C1A-4FC7-B038-3DEFFABE30F6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94" name="TextovéPole 8493">
          <a:extLst>
            <a:ext uri="{FF2B5EF4-FFF2-40B4-BE49-F238E27FC236}">
              <a16:creationId xmlns:a16="http://schemas.microsoft.com/office/drawing/2014/main" id="{7F0290FF-7891-408D-BEA5-BEBF83A75336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95" name="TextovéPole 8494">
          <a:extLst>
            <a:ext uri="{FF2B5EF4-FFF2-40B4-BE49-F238E27FC236}">
              <a16:creationId xmlns:a16="http://schemas.microsoft.com/office/drawing/2014/main" id="{605F2636-B1A8-4410-8DDE-AE065563960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96" name="TextovéPole 8495">
          <a:extLst>
            <a:ext uri="{FF2B5EF4-FFF2-40B4-BE49-F238E27FC236}">
              <a16:creationId xmlns:a16="http://schemas.microsoft.com/office/drawing/2014/main" id="{388594AC-214C-43F1-8756-77F4A5B5543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97" name="TextovéPole 8496">
          <a:extLst>
            <a:ext uri="{FF2B5EF4-FFF2-40B4-BE49-F238E27FC236}">
              <a16:creationId xmlns:a16="http://schemas.microsoft.com/office/drawing/2014/main" id="{F3A2DAD3-9CAE-4D52-8E01-234C93C0B025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98" name="TextovéPole 8497">
          <a:extLst>
            <a:ext uri="{FF2B5EF4-FFF2-40B4-BE49-F238E27FC236}">
              <a16:creationId xmlns:a16="http://schemas.microsoft.com/office/drawing/2014/main" id="{CA96E5CD-25E8-435D-8D64-7296CE5A2EA0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499" name="TextovéPole 8498">
          <a:extLst>
            <a:ext uri="{FF2B5EF4-FFF2-40B4-BE49-F238E27FC236}">
              <a16:creationId xmlns:a16="http://schemas.microsoft.com/office/drawing/2014/main" id="{4500A209-DED6-4D78-8CEB-87332B7EE5E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00" name="TextovéPole 8499">
          <a:extLst>
            <a:ext uri="{FF2B5EF4-FFF2-40B4-BE49-F238E27FC236}">
              <a16:creationId xmlns:a16="http://schemas.microsoft.com/office/drawing/2014/main" id="{06117F40-F658-461F-9360-A420FA94F60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01" name="TextovéPole 8500">
          <a:extLst>
            <a:ext uri="{FF2B5EF4-FFF2-40B4-BE49-F238E27FC236}">
              <a16:creationId xmlns:a16="http://schemas.microsoft.com/office/drawing/2014/main" id="{84F83377-7C79-4E64-B5F2-6DB62E763110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02" name="TextovéPole 8501">
          <a:extLst>
            <a:ext uri="{FF2B5EF4-FFF2-40B4-BE49-F238E27FC236}">
              <a16:creationId xmlns:a16="http://schemas.microsoft.com/office/drawing/2014/main" id="{9B9FA041-ADB3-44F5-BDA4-570406546FC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03" name="TextovéPole 8502">
          <a:extLst>
            <a:ext uri="{FF2B5EF4-FFF2-40B4-BE49-F238E27FC236}">
              <a16:creationId xmlns:a16="http://schemas.microsoft.com/office/drawing/2014/main" id="{ABAF6D89-922A-4EE0-ACF3-8E53AF2BC22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04" name="TextovéPole 8503">
          <a:extLst>
            <a:ext uri="{FF2B5EF4-FFF2-40B4-BE49-F238E27FC236}">
              <a16:creationId xmlns:a16="http://schemas.microsoft.com/office/drawing/2014/main" id="{F9E2C10D-6755-4681-8324-13B5980836B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05" name="TextovéPole 8504">
          <a:extLst>
            <a:ext uri="{FF2B5EF4-FFF2-40B4-BE49-F238E27FC236}">
              <a16:creationId xmlns:a16="http://schemas.microsoft.com/office/drawing/2014/main" id="{D694FE8B-0F05-4265-BCF1-2CE241A0F1B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06" name="TextovéPole 8505">
          <a:extLst>
            <a:ext uri="{FF2B5EF4-FFF2-40B4-BE49-F238E27FC236}">
              <a16:creationId xmlns:a16="http://schemas.microsoft.com/office/drawing/2014/main" id="{2772CCD5-8B97-4B8A-B5D4-141422372E65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07" name="TextovéPole 8506">
          <a:extLst>
            <a:ext uri="{FF2B5EF4-FFF2-40B4-BE49-F238E27FC236}">
              <a16:creationId xmlns:a16="http://schemas.microsoft.com/office/drawing/2014/main" id="{3A2A2B0E-5A8A-40A3-A2A6-4ED16D8D85A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08" name="TextovéPole 8507">
          <a:extLst>
            <a:ext uri="{FF2B5EF4-FFF2-40B4-BE49-F238E27FC236}">
              <a16:creationId xmlns:a16="http://schemas.microsoft.com/office/drawing/2014/main" id="{3F57A744-7089-4E14-B372-29E26071AE86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09" name="TextovéPole 8508">
          <a:extLst>
            <a:ext uri="{FF2B5EF4-FFF2-40B4-BE49-F238E27FC236}">
              <a16:creationId xmlns:a16="http://schemas.microsoft.com/office/drawing/2014/main" id="{B69FACBD-5BEF-43AF-96B0-9CF3D298ACB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10" name="TextovéPole 8509">
          <a:extLst>
            <a:ext uri="{FF2B5EF4-FFF2-40B4-BE49-F238E27FC236}">
              <a16:creationId xmlns:a16="http://schemas.microsoft.com/office/drawing/2014/main" id="{5AC697E8-E352-43F8-9D47-C433DE56B116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11" name="TextovéPole 8510">
          <a:extLst>
            <a:ext uri="{FF2B5EF4-FFF2-40B4-BE49-F238E27FC236}">
              <a16:creationId xmlns:a16="http://schemas.microsoft.com/office/drawing/2014/main" id="{962580F8-8071-4180-B495-B4966BA5F8C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12" name="TextovéPole 8511">
          <a:extLst>
            <a:ext uri="{FF2B5EF4-FFF2-40B4-BE49-F238E27FC236}">
              <a16:creationId xmlns:a16="http://schemas.microsoft.com/office/drawing/2014/main" id="{7C65AB92-7978-426B-8707-1E1AA8D49FF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13" name="TextovéPole 8512">
          <a:extLst>
            <a:ext uri="{FF2B5EF4-FFF2-40B4-BE49-F238E27FC236}">
              <a16:creationId xmlns:a16="http://schemas.microsoft.com/office/drawing/2014/main" id="{355F2F1A-A859-4705-B895-00CAD1EF466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14" name="TextovéPole 8513">
          <a:extLst>
            <a:ext uri="{FF2B5EF4-FFF2-40B4-BE49-F238E27FC236}">
              <a16:creationId xmlns:a16="http://schemas.microsoft.com/office/drawing/2014/main" id="{ECC3B56F-9AD0-464A-A6AD-12FAA87CFC7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15" name="TextovéPole 8514">
          <a:extLst>
            <a:ext uri="{FF2B5EF4-FFF2-40B4-BE49-F238E27FC236}">
              <a16:creationId xmlns:a16="http://schemas.microsoft.com/office/drawing/2014/main" id="{7FF4EBC1-AFED-4376-A32F-C5A72560431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16" name="TextovéPole 8515">
          <a:extLst>
            <a:ext uri="{FF2B5EF4-FFF2-40B4-BE49-F238E27FC236}">
              <a16:creationId xmlns:a16="http://schemas.microsoft.com/office/drawing/2014/main" id="{576FDBB3-60B9-4209-8496-1C5A61218112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17" name="TextovéPole 8516">
          <a:extLst>
            <a:ext uri="{FF2B5EF4-FFF2-40B4-BE49-F238E27FC236}">
              <a16:creationId xmlns:a16="http://schemas.microsoft.com/office/drawing/2014/main" id="{710C8A66-47C3-4280-8C0A-55D1928DF5A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18" name="TextovéPole 8517">
          <a:extLst>
            <a:ext uri="{FF2B5EF4-FFF2-40B4-BE49-F238E27FC236}">
              <a16:creationId xmlns:a16="http://schemas.microsoft.com/office/drawing/2014/main" id="{6FCC3F48-03A3-4324-807F-B62C37F2E82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19" name="TextovéPole 8518">
          <a:extLst>
            <a:ext uri="{FF2B5EF4-FFF2-40B4-BE49-F238E27FC236}">
              <a16:creationId xmlns:a16="http://schemas.microsoft.com/office/drawing/2014/main" id="{46EE45C4-A460-4B4F-94D9-D27A391B216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20" name="TextovéPole 8519">
          <a:extLst>
            <a:ext uri="{FF2B5EF4-FFF2-40B4-BE49-F238E27FC236}">
              <a16:creationId xmlns:a16="http://schemas.microsoft.com/office/drawing/2014/main" id="{AD428511-5949-4957-B961-6E91C9A5CC65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21" name="TextovéPole 8520">
          <a:extLst>
            <a:ext uri="{FF2B5EF4-FFF2-40B4-BE49-F238E27FC236}">
              <a16:creationId xmlns:a16="http://schemas.microsoft.com/office/drawing/2014/main" id="{0D90461C-9FEB-456C-9C2A-3CF732897054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22" name="TextovéPole 8521">
          <a:extLst>
            <a:ext uri="{FF2B5EF4-FFF2-40B4-BE49-F238E27FC236}">
              <a16:creationId xmlns:a16="http://schemas.microsoft.com/office/drawing/2014/main" id="{1ACDC6B9-459A-48FC-A295-1F9B409F84F2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23" name="TextovéPole 8522">
          <a:extLst>
            <a:ext uri="{FF2B5EF4-FFF2-40B4-BE49-F238E27FC236}">
              <a16:creationId xmlns:a16="http://schemas.microsoft.com/office/drawing/2014/main" id="{BAEFF00F-5DE5-4094-9075-EEB3BCC08A94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24" name="TextovéPole 8523">
          <a:extLst>
            <a:ext uri="{FF2B5EF4-FFF2-40B4-BE49-F238E27FC236}">
              <a16:creationId xmlns:a16="http://schemas.microsoft.com/office/drawing/2014/main" id="{E38F9AE0-791F-4876-B366-8974FA0194B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25" name="TextovéPole 8524">
          <a:extLst>
            <a:ext uri="{FF2B5EF4-FFF2-40B4-BE49-F238E27FC236}">
              <a16:creationId xmlns:a16="http://schemas.microsoft.com/office/drawing/2014/main" id="{FCFC601A-132E-4307-BFC8-6DCE7887388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26" name="TextovéPole 8525">
          <a:extLst>
            <a:ext uri="{FF2B5EF4-FFF2-40B4-BE49-F238E27FC236}">
              <a16:creationId xmlns:a16="http://schemas.microsoft.com/office/drawing/2014/main" id="{E781132C-4729-4D30-BBF0-1F1DBB0FA73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27" name="TextovéPole 8526">
          <a:extLst>
            <a:ext uri="{FF2B5EF4-FFF2-40B4-BE49-F238E27FC236}">
              <a16:creationId xmlns:a16="http://schemas.microsoft.com/office/drawing/2014/main" id="{94C192CE-944C-4455-B2B7-165F6C5A158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28" name="TextovéPole 8527">
          <a:extLst>
            <a:ext uri="{FF2B5EF4-FFF2-40B4-BE49-F238E27FC236}">
              <a16:creationId xmlns:a16="http://schemas.microsoft.com/office/drawing/2014/main" id="{69C2E0D7-7F87-4BAE-8D6E-60FEA2A0EE4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29" name="TextovéPole 8528">
          <a:extLst>
            <a:ext uri="{FF2B5EF4-FFF2-40B4-BE49-F238E27FC236}">
              <a16:creationId xmlns:a16="http://schemas.microsoft.com/office/drawing/2014/main" id="{58D7D718-C54E-49A9-8229-C4E067CA02D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30" name="TextovéPole 8529">
          <a:extLst>
            <a:ext uri="{FF2B5EF4-FFF2-40B4-BE49-F238E27FC236}">
              <a16:creationId xmlns:a16="http://schemas.microsoft.com/office/drawing/2014/main" id="{0BEE6361-9E50-47A0-BE77-DEC67D82ED5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8531" name="TextovéPole 8530">
          <a:extLst>
            <a:ext uri="{FF2B5EF4-FFF2-40B4-BE49-F238E27FC236}">
              <a16:creationId xmlns:a16="http://schemas.microsoft.com/office/drawing/2014/main" id="{726647EA-4FBB-444C-AC52-24F5210BCE4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32" name="TextovéPole 8531">
          <a:extLst>
            <a:ext uri="{FF2B5EF4-FFF2-40B4-BE49-F238E27FC236}">
              <a16:creationId xmlns:a16="http://schemas.microsoft.com/office/drawing/2014/main" id="{71F36B09-2E81-4D8B-A488-E341B19438F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33" name="TextovéPole 8532">
          <a:extLst>
            <a:ext uri="{FF2B5EF4-FFF2-40B4-BE49-F238E27FC236}">
              <a16:creationId xmlns:a16="http://schemas.microsoft.com/office/drawing/2014/main" id="{05D24944-FAA7-4634-A035-2F2655B3611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34" name="TextovéPole 8533">
          <a:extLst>
            <a:ext uri="{FF2B5EF4-FFF2-40B4-BE49-F238E27FC236}">
              <a16:creationId xmlns:a16="http://schemas.microsoft.com/office/drawing/2014/main" id="{F51F91F3-F360-4831-BA86-7AFE7769BAF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35" name="TextovéPole 8534">
          <a:extLst>
            <a:ext uri="{FF2B5EF4-FFF2-40B4-BE49-F238E27FC236}">
              <a16:creationId xmlns:a16="http://schemas.microsoft.com/office/drawing/2014/main" id="{1DA91936-5F4E-4286-95B9-D30421F6E92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36" name="TextovéPole 8535">
          <a:extLst>
            <a:ext uri="{FF2B5EF4-FFF2-40B4-BE49-F238E27FC236}">
              <a16:creationId xmlns:a16="http://schemas.microsoft.com/office/drawing/2014/main" id="{2DBAC13A-072E-48C1-B6F1-CB9539C3400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37" name="TextovéPole 8536">
          <a:extLst>
            <a:ext uri="{FF2B5EF4-FFF2-40B4-BE49-F238E27FC236}">
              <a16:creationId xmlns:a16="http://schemas.microsoft.com/office/drawing/2014/main" id="{1809FEA9-8316-4D85-B8EC-6ABD4847038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38" name="TextovéPole 8537">
          <a:extLst>
            <a:ext uri="{FF2B5EF4-FFF2-40B4-BE49-F238E27FC236}">
              <a16:creationId xmlns:a16="http://schemas.microsoft.com/office/drawing/2014/main" id="{FFC35461-16C3-4D0E-A802-5832201AC05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39" name="TextovéPole 8538">
          <a:extLst>
            <a:ext uri="{FF2B5EF4-FFF2-40B4-BE49-F238E27FC236}">
              <a16:creationId xmlns:a16="http://schemas.microsoft.com/office/drawing/2014/main" id="{2BE92A69-3197-4112-9BE5-19638A52E5D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40" name="TextovéPole 8539">
          <a:extLst>
            <a:ext uri="{FF2B5EF4-FFF2-40B4-BE49-F238E27FC236}">
              <a16:creationId xmlns:a16="http://schemas.microsoft.com/office/drawing/2014/main" id="{654FF60C-450D-4D11-896B-F1CB7716AEC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41" name="TextovéPole 8540">
          <a:extLst>
            <a:ext uri="{FF2B5EF4-FFF2-40B4-BE49-F238E27FC236}">
              <a16:creationId xmlns:a16="http://schemas.microsoft.com/office/drawing/2014/main" id="{CC71C9FD-D11F-4DB4-9CF4-1CDA9EF6D649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42" name="TextovéPole 8541">
          <a:extLst>
            <a:ext uri="{FF2B5EF4-FFF2-40B4-BE49-F238E27FC236}">
              <a16:creationId xmlns:a16="http://schemas.microsoft.com/office/drawing/2014/main" id="{B594C7F1-2B70-4ADD-BEC9-58DEA2B9B4C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43" name="TextovéPole 8542">
          <a:extLst>
            <a:ext uri="{FF2B5EF4-FFF2-40B4-BE49-F238E27FC236}">
              <a16:creationId xmlns:a16="http://schemas.microsoft.com/office/drawing/2014/main" id="{9CF98A73-62D5-47E2-B750-453E1C03D44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44" name="TextovéPole 8543">
          <a:extLst>
            <a:ext uri="{FF2B5EF4-FFF2-40B4-BE49-F238E27FC236}">
              <a16:creationId xmlns:a16="http://schemas.microsoft.com/office/drawing/2014/main" id="{74C9FF0E-4100-4C67-830C-F4357CF6311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45" name="TextovéPole 8544">
          <a:extLst>
            <a:ext uri="{FF2B5EF4-FFF2-40B4-BE49-F238E27FC236}">
              <a16:creationId xmlns:a16="http://schemas.microsoft.com/office/drawing/2014/main" id="{E7CC1047-9818-4E3C-8DEA-BC900D3921E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46" name="TextovéPole 8545">
          <a:extLst>
            <a:ext uri="{FF2B5EF4-FFF2-40B4-BE49-F238E27FC236}">
              <a16:creationId xmlns:a16="http://schemas.microsoft.com/office/drawing/2014/main" id="{6D4088F0-8137-436F-B5F5-C098461E0C9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47" name="TextovéPole 8546">
          <a:extLst>
            <a:ext uri="{FF2B5EF4-FFF2-40B4-BE49-F238E27FC236}">
              <a16:creationId xmlns:a16="http://schemas.microsoft.com/office/drawing/2014/main" id="{3895DAFC-A8DB-4FF8-800E-418DBC3A272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48" name="TextovéPole 8547">
          <a:extLst>
            <a:ext uri="{FF2B5EF4-FFF2-40B4-BE49-F238E27FC236}">
              <a16:creationId xmlns:a16="http://schemas.microsoft.com/office/drawing/2014/main" id="{337DAA31-C20C-4DA5-8793-CCEBD32F8E0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49" name="TextovéPole 8548">
          <a:extLst>
            <a:ext uri="{FF2B5EF4-FFF2-40B4-BE49-F238E27FC236}">
              <a16:creationId xmlns:a16="http://schemas.microsoft.com/office/drawing/2014/main" id="{F73B5CD8-BA6F-42D4-94A4-5082BDAF99D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50" name="TextovéPole 8549">
          <a:extLst>
            <a:ext uri="{FF2B5EF4-FFF2-40B4-BE49-F238E27FC236}">
              <a16:creationId xmlns:a16="http://schemas.microsoft.com/office/drawing/2014/main" id="{2AC0B431-4525-439A-8CBE-89A0A0D8518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51" name="TextovéPole 8550">
          <a:extLst>
            <a:ext uri="{FF2B5EF4-FFF2-40B4-BE49-F238E27FC236}">
              <a16:creationId xmlns:a16="http://schemas.microsoft.com/office/drawing/2014/main" id="{C294608D-2914-43FC-8F37-82ADA31B061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52" name="TextovéPole 8551">
          <a:extLst>
            <a:ext uri="{FF2B5EF4-FFF2-40B4-BE49-F238E27FC236}">
              <a16:creationId xmlns:a16="http://schemas.microsoft.com/office/drawing/2014/main" id="{C81576A0-8B98-4FDA-903E-33DF2961C4FA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53" name="TextovéPole 8552">
          <a:extLst>
            <a:ext uri="{FF2B5EF4-FFF2-40B4-BE49-F238E27FC236}">
              <a16:creationId xmlns:a16="http://schemas.microsoft.com/office/drawing/2014/main" id="{9FA055D4-E6BA-4B27-84AA-DE2AFAF8973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54" name="TextovéPole 8553">
          <a:extLst>
            <a:ext uri="{FF2B5EF4-FFF2-40B4-BE49-F238E27FC236}">
              <a16:creationId xmlns:a16="http://schemas.microsoft.com/office/drawing/2014/main" id="{5EF4F5DF-F1E7-4A3A-B928-F7607046233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55" name="TextovéPole 8554">
          <a:extLst>
            <a:ext uri="{FF2B5EF4-FFF2-40B4-BE49-F238E27FC236}">
              <a16:creationId xmlns:a16="http://schemas.microsoft.com/office/drawing/2014/main" id="{7A67E363-A67C-43FC-A558-34186530687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56" name="TextovéPole 8555">
          <a:extLst>
            <a:ext uri="{FF2B5EF4-FFF2-40B4-BE49-F238E27FC236}">
              <a16:creationId xmlns:a16="http://schemas.microsoft.com/office/drawing/2014/main" id="{876132F0-D72C-4643-A17E-07082420E36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57" name="TextovéPole 8556">
          <a:extLst>
            <a:ext uri="{FF2B5EF4-FFF2-40B4-BE49-F238E27FC236}">
              <a16:creationId xmlns:a16="http://schemas.microsoft.com/office/drawing/2014/main" id="{B9A3BC0C-DD30-4198-AB3A-C5A0D9CFC53A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58" name="TextovéPole 8557">
          <a:extLst>
            <a:ext uri="{FF2B5EF4-FFF2-40B4-BE49-F238E27FC236}">
              <a16:creationId xmlns:a16="http://schemas.microsoft.com/office/drawing/2014/main" id="{E23B5C17-BDC1-4BCD-83F8-EE532A1CCBD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59" name="TextovéPole 8558">
          <a:extLst>
            <a:ext uri="{FF2B5EF4-FFF2-40B4-BE49-F238E27FC236}">
              <a16:creationId xmlns:a16="http://schemas.microsoft.com/office/drawing/2014/main" id="{E9473C52-4CAF-4575-BE65-27086151B2B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60" name="TextovéPole 8559">
          <a:extLst>
            <a:ext uri="{FF2B5EF4-FFF2-40B4-BE49-F238E27FC236}">
              <a16:creationId xmlns:a16="http://schemas.microsoft.com/office/drawing/2014/main" id="{A30ABA34-4F08-41A2-98EF-97AC956D5B5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61" name="TextovéPole 8560">
          <a:extLst>
            <a:ext uri="{FF2B5EF4-FFF2-40B4-BE49-F238E27FC236}">
              <a16:creationId xmlns:a16="http://schemas.microsoft.com/office/drawing/2014/main" id="{6CAFCCFB-49BC-46DA-BD52-14D7B8996FB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62" name="TextovéPole 8561">
          <a:extLst>
            <a:ext uri="{FF2B5EF4-FFF2-40B4-BE49-F238E27FC236}">
              <a16:creationId xmlns:a16="http://schemas.microsoft.com/office/drawing/2014/main" id="{E3219970-A89B-4EF9-BF1A-C8FA293E952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63" name="TextovéPole 8562">
          <a:extLst>
            <a:ext uri="{FF2B5EF4-FFF2-40B4-BE49-F238E27FC236}">
              <a16:creationId xmlns:a16="http://schemas.microsoft.com/office/drawing/2014/main" id="{9F1ABE0F-9268-488E-ABFD-8364F3259EF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64" name="TextovéPole 8563">
          <a:extLst>
            <a:ext uri="{FF2B5EF4-FFF2-40B4-BE49-F238E27FC236}">
              <a16:creationId xmlns:a16="http://schemas.microsoft.com/office/drawing/2014/main" id="{102A8000-9BC5-4A63-851C-8430B937D982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65" name="TextovéPole 8564">
          <a:extLst>
            <a:ext uri="{FF2B5EF4-FFF2-40B4-BE49-F238E27FC236}">
              <a16:creationId xmlns:a16="http://schemas.microsoft.com/office/drawing/2014/main" id="{1E7DBA15-B2D3-46D7-9A38-D09DF24A506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66" name="TextovéPole 8565">
          <a:extLst>
            <a:ext uri="{FF2B5EF4-FFF2-40B4-BE49-F238E27FC236}">
              <a16:creationId xmlns:a16="http://schemas.microsoft.com/office/drawing/2014/main" id="{9C6591C0-7184-485A-A355-BA93AF30530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67" name="TextovéPole 8566">
          <a:extLst>
            <a:ext uri="{FF2B5EF4-FFF2-40B4-BE49-F238E27FC236}">
              <a16:creationId xmlns:a16="http://schemas.microsoft.com/office/drawing/2014/main" id="{1447FE79-E951-476E-B6F1-1F007E9C198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68" name="TextovéPole 8567">
          <a:extLst>
            <a:ext uri="{FF2B5EF4-FFF2-40B4-BE49-F238E27FC236}">
              <a16:creationId xmlns:a16="http://schemas.microsoft.com/office/drawing/2014/main" id="{1319C848-6086-4154-A55A-15F08FEFD67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69" name="TextovéPole 8568">
          <a:extLst>
            <a:ext uri="{FF2B5EF4-FFF2-40B4-BE49-F238E27FC236}">
              <a16:creationId xmlns:a16="http://schemas.microsoft.com/office/drawing/2014/main" id="{58BFED59-1905-4D0C-85D6-9BD167C61C4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70" name="TextovéPole 8569">
          <a:extLst>
            <a:ext uri="{FF2B5EF4-FFF2-40B4-BE49-F238E27FC236}">
              <a16:creationId xmlns:a16="http://schemas.microsoft.com/office/drawing/2014/main" id="{E4C96509-4BA4-476F-A5F8-4F299F80943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71" name="TextovéPole 8570">
          <a:extLst>
            <a:ext uri="{FF2B5EF4-FFF2-40B4-BE49-F238E27FC236}">
              <a16:creationId xmlns:a16="http://schemas.microsoft.com/office/drawing/2014/main" id="{4AA6C6AE-9EE5-4AC8-A3E8-3B184CDDFFE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72" name="TextovéPole 8571">
          <a:extLst>
            <a:ext uri="{FF2B5EF4-FFF2-40B4-BE49-F238E27FC236}">
              <a16:creationId xmlns:a16="http://schemas.microsoft.com/office/drawing/2014/main" id="{628DD67B-ADF6-40F5-BA9A-02CFC0432B4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73" name="TextovéPole 8572">
          <a:extLst>
            <a:ext uri="{FF2B5EF4-FFF2-40B4-BE49-F238E27FC236}">
              <a16:creationId xmlns:a16="http://schemas.microsoft.com/office/drawing/2014/main" id="{3973755C-D371-4D99-9F2E-E6D0F9DAA59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74" name="TextovéPole 8573">
          <a:extLst>
            <a:ext uri="{FF2B5EF4-FFF2-40B4-BE49-F238E27FC236}">
              <a16:creationId xmlns:a16="http://schemas.microsoft.com/office/drawing/2014/main" id="{76E4B6B2-06FB-4DAA-91FC-983D42E8CAE2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75" name="TextovéPole 8574">
          <a:extLst>
            <a:ext uri="{FF2B5EF4-FFF2-40B4-BE49-F238E27FC236}">
              <a16:creationId xmlns:a16="http://schemas.microsoft.com/office/drawing/2014/main" id="{DEB5261D-265A-4950-A5B9-9199CFED2C9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76" name="TextovéPole 8575">
          <a:extLst>
            <a:ext uri="{FF2B5EF4-FFF2-40B4-BE49-F238E27FC236}">
              <a16:creationId xmlns:a16="http://schemas.microsoft.com/office/drawing/2014/main" id="{5249ABA1-ED51-46A1-B9F8-26CCB8F318F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77" name="TextovéPole 8576">
          <a:extLst>
            <a:ext uri="{FF2B5EF4-FFF2-40B4-BE49-F238E27FC236}">
              <a16:creationId xmlns:a16="http://schemas.microsoft.com/office/drawing/2014/main" id="{15802498-AE4E-4AD7-9594-2E25C5E4E4B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78" name="TextovéPole 8577">
          <a:extLst>
            <a:ext uri="{FF2B5EF4-FFF2-40B4-BE49-F238E27FC236}">
              <a16:creationId xmlns:a16="http://schemas.microsoft.com/office/drawing/2014/main" id="{B6B2D84B-EC71-4087-AC6B-40BDAEB15D1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79" name="TextovéPole 8578">
          <a:extLst>
            <a:ext uri="{FF2B5EF4-FFF2-40B4-BE49-F238E27FC236}">
              <a16:creationId xmlns:a16="http://schemas.microsoft.com/office/drawing/2014/main" id="{66C837F1-EDB9-4149-9310-F6EEF6AB2D8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80" name="TextovéPole 8579">
          <a:extLst>
            <a:ext uri="{FF2B5EF4-FFF2-40B4-BE49-F238E27FC236}">
              <a16:creationId xmlns:a16="http://schemas.microsoft.com/office/drawing/2014/main" id="{F65218D7-ED81-45E1-AECD-D5F66887530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81" name="TextovéPole 8580">
          <a:extLst>
            <a:ext uri="{FF2B5EF4-FFF2-40B4-BE49-F238E27FC236}">
              <a16:creationId xmlns:a16="http://schemas.microsoft.com/office/drawing/2014/main" id="{934A158E-E3F5-46BC-B08C-4EED3DA7F83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82" name="TextovéPole 8581">
          <a:extLst>
            <a:ext uri="{FF2B5EF4-FFF2-40B4-BE49-F238E27FC236}">
              <a16:creationId xmlns:a16="http://schemas.microsoft.com/office/drawing/2014/main" id="{9E8E2368-BAC4-4E56-908B-789EB7DEE50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83" name="TextovéPole 8582">
          <a:extLst>
            <a:ext uri="{FF2B5EF4-FFF2-40B4-BE49-F238E27FC236}">
              <a16:creationId xmlns:a16="http://schemas.microsoft.com/office/drawing/2014/main" id="{139B18E0-512D-4D55-8863-4F968962189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84" name="TextovéPole 8583">
          <a:extLst>
            <a:ext uri="{FF2B5EF4-FFF2-40B4-BE49-F238E27FC236}">
              <a16:creationId xmlns:a16="http://schemas.microsoft.com/office/drawing/2014/main" id="{17BC2493-FBCB-40CE-B994-29DC7588ED8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85" name="TextovéPole 8584">
          <a:extLst>
            <a:ext uri="{FF2B5EF4-FFF2-40B4-BE49-F238E27FC236}">
              <a16:creationId xmlns:a16="http://schemas.microsoft.com/office/drawing/2014/main" id="{E60037B3-81EF-4C00-A9D6-E284F03780A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86" name="TextovéPole 8585">
          <a:extLst>
            <a:ext uri="{FF2B5EF4-FFF2-40B4-BE49-F238E27FC236}">
              <a16:creationId xmlns:a16="http://schemas.microsoft.com/office/drawing/2014/main" id="{510ABA30-B25E-431D-9B27-242330F128C9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87" name="TextovéPole 8586">
          <a:extLst>
            <a:ext uri="{FF2B5EF4-FFF2-40B4-BE49-F238E27FC236}">
              <a16:creationId xmlns:a16="http://schemas.microsoft.com/office/drawing/2014/main" id="{7687E39F-D642-4FFC-B73B-093C7C610C3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88" name="TextovéPole 8587">
          <a:extLst>
            <a:ext uri="{FF2B5EF4-FFF2-40B4-BE49-F238E27FC236}">
              <a16:creationId xmlns:a16="http://schemas.microsoft.com/office/drawing/2014/main" id="{0469C7FB-E5F6-4B69-969B-48AC1B15B32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89" name="TextovéPole 8588">
          <a:extLst>
            <a:ext uri="{FF2B5EF4-FFF2-40B4-BE49-F238E27FC236}">
              <a16:creationId xmlns:a16="http://schemas.microsoft.com/office/drawing/2014/main" id="{9CCBBE7D-2D72-48BD-98C7-1D0EF39BBD39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90" name="TextovéPole 8589">
          <a:extLst>
            <a:ext uri="{FF2B5EF4-FFF2-40B4-BE49-F238E27FC236}">
              <a16:creationId xmlns:a16="http://schemas.microsoft.com/office/drawing/2014/main" id="{E35519D9-17DF-4132-AAE4-07D67526875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91" name="TextovéPole 8590">
          <a:extLst>
            <a:ext uri="{FF2B5EF4-FFF2-40B4-BE49-F238E27FC236}">
              <a16:creationId xmlns:a16="http://schemas.microsoft.com/office/drawing/2014/main" id="{39C0342F-4008-455D-B86B-55F59A9BDAE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92" name="TextovéPole 8591">
          <a:extLst>
            <a:ext uri="{FF2B5EF4-FFF2-40B4-BE49-F238E27FC236}">
              <a16:creationId xmlns:a16="http://schemas.microsoft.com/office/drawing/2014/main" id="{48B298C1-71D4-4484-BC62-67D7E080F4B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93" name="TextovéPole 8592">
          <a:extLst>
            <a:ext uri="{FF2B5EF4-FFF2-40B4-BE49-F238E27FC236}">
              <a16:creationId xmlns:a16="http://schemas.microsoft.com/office/drawing/2014/main" id="{015FE5C2-E04C-491B-AADB-9C350F3FFAB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94" name="TextovéPole 8593">
          <a:extLst>
            <a:ext uri="{FF2B5EF4-FFF2-40B4-BE49-F238E27FC236}">
              <a16:creationId xmlns:a16="http://schemas.microsoft.com/office/drawing/2014/main" id="{422FD525-2C4A-4AA7-9122-34022B624BD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95" name="TextovéPole 8594">
          <a:extLst>
            <a:ext uri="{FF2B5EF4-FFF2-40B4-BE49-F238E27FC236}">
              <a16:creationId xmlns:a16="http://schemas.microsoft.com/office/drawing/2014/main" id="{E183CD08-871F-462F-AA38-192DC3ED53E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96" name="TextovéPole 8595">
          <a:extLst>
            <a:ext uri="{FF2B5EF4-FFF2-40B4-BE49-F238E27FC236}">
              <a16:creationId xmlns:a16="http://schemas.microsoft.com/office/drawing/2014/main" id="{22017E3C-41C0-4A37-BA33-F12EBC74C38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97" name="TextovéPole 8596">
          <a:extLst>
            <a:ext uri="{FF2B5EF4-FFF2-40B4-BE49-F238E27FC236}">
              <a16:creationId xmlns:a16="http://schemas.microsoft.com/office/drawing/2014/main" id="{EDA2AFBD-2795-4AEA-9B74-D1E59BEE608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98" name="TextovéPole 8597">
          <a:extLst>
            <a:ext uri="{FF2B5EF4-FFF2-40B4-BE49-F238E27FC236}">
              <a16:creationId xmlns:a16="http://schemas.microsoft.com/office/drawing/2014/main" id="{2AFAA66E-8F66-4651-9A67-0B19497967B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599" name="TextovéPole 8598">
          <a:extLst>
            <a:ext uri="{FF2B5EF4-FFF2-40B4-BE49-F238E27FC236}">
              <a16:creationId xmlns:a16="http://schemas.microsoft.com/office/drawing/2014/main" id="{A778DB68-05DC-4CD8-AF3F-14E83702192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600" name="TextovéPole 8599">
          <a:extLst>
            <a:ext uri="{FF2B5EF4-FFF2-40B4-BE49-F238E27FC236}">
              <a16:creationId xmlns:a16="http://schemas.microsoft.com/office/drawing/2014/main" id="{0A6AF082-5D70-4C57-B9FF-9385644DA7D2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601" name="TextovéPole 8600">
          <a:extLst>
            <a:ext uri="{FF2B5EF4-FFF2-40B4-BE49-F238E27FC236}">
              <a16:creationId xmlns:a16="http://schemas.microsoft.com/office/drawing/2014/main" id="{04F696DA-6749-4077-98BC-05FE3922345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602" name="TextovéPole 8601">
          <a:extLst>
            <a:ext uri="{FF2B5EF4-FFF2-40B4-BE49-F238E27FC236}">
              <a16:creationId xmlns:a16="http://schemas.microsoft.com/office/drawing/2014/main" id="{500C294A-DF0F-445F-B0AC-DC821B34511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603" name="TextovéPole 8602">
          <a:extLst>
            <a:ext uri="{FF2B5EF4-FFF2-40B4-BE49-F238E27FC236}">
              <a16:creationId xmlns:a16="http://schemas.microsoft.com/office/drawing/2014/main" id="{E1477A1E-6BF7-4765-A8F5-736F5CA9B12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604" name="TextovéPole 8603">
          <a:extLst>
            <a:ext uri="{FF2B5EF4-FFF2-40B4-BE49-F238E27FC236}">
              <a16:creationId xmlns:a16="http://schemas.microsoft.com/office/drawing/2014/main" id="{F29C054D-9BBF-4131-8BD5-C7EA85F543C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605" name="TextovéPole 8604">
          <a:extLst>
            <a:ext uri="{FF2B5EF4-FFF2-40B4-BE49-F238E27FC236}">
              <a16:creationId xmlns:a16="http://schemas.microsoft.com/office/drawing/2014/main" id="{6B3797C5-35B2-4F0F-9B3B-F37AD439C90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606" name="TextovéPole 8605">
          <a:extLst>
            <a:ext uri="{FF2B5EF4-FFF2-40B4-BE49-F238E27FC236}">
              <a16:creationId xmlns:a16="http://schemas.microsoft.com/office/drawing/2014/main" id="{438D9A48-A50A-4F1B-8F06-5DCC27C9D7E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607" name="TextovéPole 8606">
          <a:extLst>
            <a:ext uri="{FF2B5EF4-FFF2-40B4-BE49-F238E27FC236}">
              <a16:creationId xmlns:a16="http://schemas.microsoft.com/office/drawing/2014/main" id="{EDE5AF28-F4A2-4EB2-8B12-93B5647ED09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608" name="TextovéPole 8607">
          <a:extLst>
            <a:ext uri="{FF2B5EF4-FFF2-40B4-BE49-F238E27FC236}">
              <a16:creationId xmlns:a16="http://schemas.microsoft.com/office/drawing/2014/main" id="{FF2A9D3E-5AB1-4204-B0EB-2D1DBE93646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609" name="TextovéPole 8608">
          <a:extLst>
            <a:ext uri="{FF2B5EF4-FFF2-40B4-BE49-F238E27FC236}">
              <a16:creationId xmlns:a16="http://schemas.microsoft.com/office/drawing/2014/main" id="{203482C0-F9A7-4DA8-A854-CA87F0ED8AB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610" name="TextovéPole 8609">
          <a:extLst>
            <a:ext uri="{FF2B5EF4-FFF2-40B4-BE49-F238E27FC236}">
              <a16:creationId xmlns:a16="http://schemas.microsoft.com/office/drawing/2014/main" id="{36D756FC-30C1-4E9A-B333-7DD12DF5F9AA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8611" name="TextovéPole 8610">
          <a:extLst>
            <a:ext uri="{FF2B5EF4-FFF2-40B4-BE49-F238E27FC236}">
              <a16:creationId xmlns:a16="http://schemas.microsoft.com/office/drawing/2014/main" id="{6C6A889B-EDA2-43CB-BCF4-107C6143A452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12" name="TextovéPole 8611">
          <a:extLst>
            <a:ext uri="{FF2B5EF4-FFF2-40B4-BE49-F238E27FC236}">
              <a16:creationId xmlns:a16="http://schemas.microsoft.com/office/drawing/2014/main" id="{9ED67F42-A689-49CE-B200-082FAE120A9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13" name="TextovéPole 8612">
          <a:extLst>
            <a:ext uri="{FF2B5EF4-FFF2-40B4-BE49-F238E27FC236}">
              <a16:creationId xmlns:a16="http://schemas.microsoft.com/office/drawing/2014/main" id="{93A42992-5D94-46C4-A4E5-F3D49EE90577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14" name="TextovéPole 8613">
          <a:extLst>
            <a:ext uri="{FF2B5EF4-FFF2-40B4-BE49-F238E27FC236}">
              <a16:creationId xmlns:a16="http://schemas.microsoft.com/office/drawing/2014/main" id="{33121D08-5F91-4DF3-BAC7-2AA9239EB480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15" name="TextovéPole 8614">
          <a:extLst>
            <a:ext uri="{FF2B5EF4-FFF2-40B4-BE49-F238E27FC236}">
              <a16:creationId xmlns:a16="http://schemas.microsoft.com/office/drawing/2014/main" id="{2106F27B-8A44-4FCF-BC95-D766ABC5F17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16" name="TextovéPole 8615">
          <a:extLst>
            <a:ext uri="{FF2B5EF4-FFF2-40B4-BE49-F238E27FC236}">
              <a16:creationId xmlns:a16="http://schemas.microsoft.com/office/drawing/2014/main" id="{EA5CE0D6-A5A2-4F78-9C60-3C742D5E1681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17" name="TextovéPole 8616">
          <a:extLst>
            <a:ext uri="{FF2B5EF4-FFF2-40B4-BE49-F238E27FC236}">
              <a16:creationId xmlns:a16="http://schemas.microsoft.com/office/drawing/2014/main" id="{3A55AFF3-81D4-4335-A176-F269154A6BB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18" name="TextovéPole 8617">
          <a:extLst>
            <a:ext uri="{FF2B5EF4-FFF2-40B4-BE49-F238E27FC236}">
              <a16:creationId xmlns:a16="http://schemas.microsoft.com/office/drawing/2014/main" id="{DF7DA9F6-56AF-47A7-9911-F98078F77305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19" name="TextovéPole 8618">
          <a:extLst>
            <a:ext uri="{FF2B5EF4-FFF2-40B4-BE49-F238E27FC236}">
              <a16:creationId xmlns:a16="http://schemas.microsoft.com/office/drawing/2014/main" id="{32167903-6295-4A83-A7C9-C0C53BF603D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20" name="TextovéPole 8619">
          <a:extLst>
            <a:ext uri="{FF2B5EF4-FFF2-40B4-BE49-F238E27FC236}">
              <a16:creationId xmlns:a16="http://schemas.microsoft.com/office/drawing/2014/main" id="{5EE09CB4-58A1-4BF1-838D-7FC65B77BCD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21" name="TextovéPole 8620">
          <a:extLst>
            <a:ext uri="{FF2B5EF4-FFF2-40B4-BE49-F238E27FC236}">
              <a16:creationId xmlns:a16="http://schemas.microsoft.com/office/drawing/2014/main" id="{93183679-413F-43EB-BEFB-161FB4770086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22" name="TextovéPole 8621">
          <a:extLst>
            <a:ext uri="{FF2B5EF4-FFF2-40B4-BE49-F238E27FC236}">
              <a16:creationId xmlns:a16="http://schemas.microsoft.com/office/drawing/2014/main" id="{AEF38CBF-AAD8-41DB-A691-36F623F16A8C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23" name="TextovéPole 8622">
          <a:extLst>
            <a:ext uri="{FF2B5EF4-FFF2-40B4-BE49-F238E27FC236}">
              <a16:creationId xmlns:a16="http://schemas.microsoft.com/office/drawing/2014/main" id="{76674F56-31D4-42F1-BFDD-BC0378891498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24" name="TextovéPole 8623">
          <a:extLst>
            <a:ext uri="{FF2B5EF4-FFF2-40B4-BE49-F238E27FC236}">
              <a16:creationId xmlns:a16="http://schemas.microsoft.com/office/drawing/2014/main" id="{3085AC28-F049-4FDC-B94D-CE31C4A1BEB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25" name="TextovéPole 8624">
          <a:extLst>
            <a:ext uri="{FF2B5EF4-FFF2-40B4-BE49-F238E27FC236}">
              <a16:creationId xmlns:a16="http://schemas.microsoft.com/office/drawing/2014/main" id="{152C32FA-6E92-4DE5-B9AB-E6B5569DACF0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26" name="TextovéPole 8625">
          <a:extLst>
            <a:ext uri="{FF2B5EF4-FFF2-40B4-BE49-F238E27FC236}">
              <a16:creationId xmlns:a16="http://schemas.microsoft.com/office/drawing/2014/main" id="{24ABFDB8-8FD1-4EB3-88F8-E5254C957A46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27" name="TextovéPole 8626">
          <a:extLst>
            <a:ext uri="{FF2B5EF4-FFF2-40B4-BE49-F238E27FC236}">
              <a16:creationId xmlns:a16="http://schemas.microsoft.com/office/drawing/2014/main" id="{32F0D89C-C797-499D-B4E4-15B87A4ACA76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28" name="TextovéPole 8627">
          <a:extLst>
            <a:ext uri="{FF2B5EF4-FFF2-40B4-BE49-F238E27FC236}">
              <a16:creationId xmlns:a16="http://schemas.microsoft.com/office/drawing/2014/main" id="{F63C2F8F-BC69-4EDE-AF96-C3A3A25A1F93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29" name="TextovéPole 8628">
          <a:extLst>
            <a:ext uri="{FF2B5EF4-FFF2-40B4-BE49-F238E27FC236}">
              <a16:creationId xmlns:a16="http://schemas.microsoft.com/office/drawing/2014/main" id="{060A3922-4FCF-4F8C-89D8-00105EB958FF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30" name="TextovéPole 8629">
          <a:extLst>
            <a:ext uri="{FF2B5EF4-FFF2-40B4-BE49-F238E27FC236}">
              <a16:creationId xmlns:a16="http://schemas.microsoft.com/office/drawing/2014/main" id="{5320D0D7-010E-44E9-9F6B-90AF69F0120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31" name="TextovéPole 8630">
          <a:extLst>
            <a:ext uri="{FF2B5EF4-FFF2-40B4-BE49-F238E27FC236}">
              <a16:creationId xmlns:a16="http://schemas.microsoft.com/office/drawing/2014/main" id="{F535FB46-89A8-4427-8BC3-07F9DC4F7BD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32" name="TextovéPole 8631">
          <a:extLst>
            <a:ext uri="{FF2B5EF4-FFF2-40B4-BE49-F238E27FC236}">
              <a16:creationId xmlns:a16="http://schemas.microsoft.com/office/drawing/2014/main" id="{00BAA001-82EF-462D-9860-D113B309164D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33" name="TextovéPole 8632">
          <a:extLst>
            <a:ext uri="{FF2B5EF4-FFF2-40B4-BE49-F238E27FC236}">
              <a16:creationId xmlns:a16="http://schemas.microsoft.com/office/drawing/2014/main" id="{51859A36-C8BC-4F01-B493-69CF407A59CC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34" name="TextovéPole 8633">
          <a:extLst>
            <a:ext uri="{FF2B5EF4-FFF2-40B4-BE49-F238E27FC236}">
              <a16:creationId xmlns:a16="http://schemas.microsoft.com/office/drawing/2014/main" id="{DBE79BA2-B0A7-4762-B56D-8792168B741C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35" name="TextovéPole 8634">
          <a:extLst>
            <a:ext uri="{FF2B5EF4-FFF2-40B4-BE49-F238E27FC236}">
              <a16:creationId xmlns:a16="http://schemas.microsoft.com/office/drawing/2014/main" id="{2D265911-B427-49F6-A0BC-82D1C9A12253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36" name="TextovéPole 8635">
          <a:extLst>
            <a:ext uri="{FF2B5EF4-FFF2-40B4-BE49-F238E27FC236}">
              <a16:creationId xmlns:a16="http://schemas.microsoft.com/office/drawing/2014/main" id="{E0C02373-DBB8-407E-B1C7-96A2162EFCCF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37" name="TextovéPole 8636">
          <a:extLst>
            <a:ext uri="{FF2B5EF4-FFF2-40B4-BE49-F238E27FC236}">
              <a16:creationId xmlns:a16="http://schemas.microsoft.com/office/drawing/2014/main" id="{E2DB26E3-6095-4162-9C4B-51D4DB8E6E0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38" name="TextovéPole 8637">
          <a:extLst>
            <a:ext uri="{FF2B5EF4-FFF2-40B4-BE49-F238E27FC236}">
              <a16:creationId xmlns:a16="http://schemas.microsoft.com/office/drawing/2014/main" id="{D55AC1F4-A6F1-4F9B-B664-8BFDD3689271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39" name="TextovéPole 8638">
          <a:extLst>
            <a:ext uri="{FF2B5EF4-FFF2-40B4-BE49-F238E27FC236}">
              <a16:creationId xmlns:a16="http://schemas.microsoft.com/office/drawing/2014/main" id="{455E1214-3708-45B7-B50A-93BDB7E7C176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40" name="TextovéPole 8639">
          <a:extLst>
            <a:ext uri="{FF2B5EF4-FFF2-40B4-BE49-F238E27FC236}">
              <a16:creationId xmlns:a16="http://schemas.microsoft.com/office/drawing/2014/main" id="{5E1BDDDF-55FE-4C6C-9B18-8EC85766586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41" name="TextovéPole 8640">
          <a:extLst>
            <a:ext uri="{FF2B5EF4-FFF2-40B4-BE49-F238E27FC236}">
              <a16:creationId xmlns:a16="http://schemas.microsoft.com/office/drawing/2014/main" id="{5A2DA7AC-D984-4572-ABA0-D92AA79F7583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42" name="TextovéPole 8641">
          <a:extLst>
            <a:ext uri="{FF2B5EF4-FFF2-40B4-BE49-F238E27FC236}">
              <a16:creationId xmlns:a16="http://schemas.microsoft.com/office/drawing/2014/main" id="{94EE8A52-A660-4D50-8D24-B8743A17D493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43" name="TextovéPole 8642">
          <a:extLst>
            <a:ext uri="{FF2B5EF4-FFF2-40B4-BE49-F238E27FC236}">
              <a16:creationId xmlns:a16="http://schemas.microsoft.com/office/drawing/2014/main" id="{9BF99C91-D5C7-412A-96C1-0486786CB8F8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44" name="TextovéPole 8643">
          <a:extLst>
            <a:ext uri="{FF2B5EF4-FFF2-40B4-BE49-F238E27FC236}">
              <a16:creationId xmlns:a16="http://schemas.microsoft.com/office/drawing/2014/main" id="{D8FB28AC-BC7B-4737-A038-AEBF64542279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45" name="TextovéPole 8644">
          <a:extLst>
            <a:ext uri="{FF2B5EF4-FFF2-40B4-BE49-F238E27FC236}">
              <a16:creationId xmlns:a16="http://schemas.microsoft.com/office/drawing/2014/main" id="{F15FC89A-FD1D-4C50-A6CF-89D1DB20373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46" name="TextovéPole 8645">
          <a:extLst>
            <a:ext uri="{FF2B5EF4-FFF2-40B4-BE49-F238E27FC236}">
              <a16:creationId xmlns:a16="http://schemas.microsoft.com/office/drawing/2014/main" id="{F8392356-FD68-44CE-885C-E3E29AE02536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47" name="TextovéPole 8646">
          <a:extLst>
            <a:ext uri="{FF2B5EF4-FFF2-40B4-BE49-F238E27FC236}">
              <a16:creationId xmlns:a16="http://schemas.microsoft.com/office/drawing/2014/main" id="{F9663F6A-2983-46ED-9811-300472773C4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48" name="TextovéPole 8647">
          <a:extLst>
            <a:ext uri="{FF2B5EF4-FFF2-40B4-BE49-F238E27FC236}">
              <a16:creationId xmlns:a16="http://schemas.microsoft.com/office/drawing/2014/main" id="{D8616086-0F52-493F-9873-B247DA2F37BA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49" name="TextovéPole 8648">
          <a:extLst>
            <a:ext uri="{FF2B5EF4-FFF2-40B4-BE49-F238E27FC236}">
              <a16:creationId xmlns:a16="http://schemas.microsoft.com/office/drawing/2014/main" id="{0EEF0621-1106-4D84-80A4-896775D01BD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50" name="TextovéPole 8649">
          <a:extLst>
            <a:ext uri="{FF2B5EF4-FFF2-40B4-BE49-F238E27FC236}">
              <a16:creationId xmlns:a16="http://schemas.microsoft.com/office/drawing/2014/main" id="{3B2BBD84-41C0-4D67-9857-4C0DE087B81A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51" name="TextovéPole 8650">
          <a:extLst>
            <a:ext uri="{FF2B5EF4-FFF2-40B4-BE49-F238E27FC236}">
              <a16:creationId xmlns:a16="http://schemas.microsoft.com/office/drawing/2014/main" id="{71846982-7950-4057-A1FD-351D4BEAE2C1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52" name="TextovéPole 8651">
          <a:extLst>
            <a:ext uri="{FF2B5EF4-FFF2-40B4-BE49-F238E27FC236}">
              <a16:creationId xmlns:a16="http://schemas.microsoft.com/office/drawing/2014/main" id="{D143676C-6906-475F-9324-698A41A79F6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53" name="TextovéPole 8652">
          <a:extLst>
            <a:ext uri="{FF2B5EF4-FFF2-40B4-BE49-F238E27FC236}">
              <a16:creationId xmlns:a16="http://schemas.microsoft.com/office/drawing/2014/main" id="{44865AA7-B6FE-48D9-84A3-F09DACA2DC11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54" name="TextovéPole 8653">
          <a:extLst>
            <a:ext uri="{FF2B5EF4-FFF2-40B4-BE49-F238E27FC236}">
              <a16:creationId xmlns:a16="http://schemas.microsoft.com/office/drawing/2014/main" id="{824C1C38-17B9-4B15-9E25-3E3CBAD43CAD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55" name="TextovéPole 8654">
          <a:extLst>
            <a:ext uri="{FF2B5EF4-FFF2-40B4-BE49-F238E27FC236}">
              <a16:creationId xmlns:a16="http://schemas.microsoft.com/office/drawing/2014/main" id="{0D3FD87E-8189-4BA3-B7A7-D80E51D080E5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56" name="TextovéPole 8655">
          <a:extLst>
            <a:ext uri="{FF2B5EF4-FFF2-40B4-BE49-F238E27FC236}">
              <a16:creationId xmlns:a16="http://schemas.microsoft.com/office/drawing/2014/main" id="{2DE5F9F5-7150-4586-B536-5C7991594077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57" name="TextovéPole 8656">
          <a:extLst>
            <a:ext uri="{FF2B5EF4-FFF2-40B4-BE49-F238E27FC236}">
              <a16:creationId xmlns:a16="http://schemas.microsoft.com/office/drawing/2014/main" id="{BBE413FF-17C4-4FEA-BB99-5A591F8A241D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58" name="TextovéPole 8657">
          <a:extLst>
            <a:ext uri="{FF2B5EF4-FFF2-40B4-BE49-F238E27FC236}">
              <a16:creationId xmlns:a16="http://schemas.microsoft.com/office/drawing/2014/main" id="{53D9BC3D-EEA4-4580-ACE3-9FC2EBB229A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59" name="TextovéPole 8658">
          <a:extLst>
            <a:ext uri="{FF2B5EF4-FFF2-40B4-BE49-F238E27FC236}">
              <a16:creationId xmlns:a16="http://schemas.microsoft.com/office/drawing/2014/main" id="{365BB330-2038-412B-8273-B41F6689E328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60" name="TextovéPole 8659">
          <a:extLst>
            <a:ext uri="{FF2B5EF4-FFF2-40B4-BE49-F238E27FC236}">
              <a16:creationId xmlns:a16="http://schemas.microsoft.com/office/drawing/2014/main" id="{4BB96DC3-53E2-4719-AE77-D63E4DFE0AE1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61" name="TextovéPole 8660">
          <a:extLst>
            <a:ext uri="{FF2B5EF4-FFF2-40B4-BE49-F238E27FC236}">
              <a16:creationId xmlns:a16="http://schemas.microsoft.com/office/drawing/2014/main" id="{A3791E66-F23F-4E64-A91D-6B66D74564FD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62" name="TextovéPole 8661">
          <a:extLst>
            <a:ext uri="{FF2B5EF4-FFF2-40B4-BE49-F238E27FC236}">
              <a16:creationId xmlns:a16="http://schemas.microsoft.com/office/drawing/2014/main" id="{9E85B0ED-2686-4086-A965-30B29FB28A93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63" name="TextovéPole 8662">
          <a:extLst>
            <a:ext uri="{FF2B5EF4-FFF2-40B4-BE49-F238E27FC236}">
              <a16:creationId xmlns:a16="http://schemas.microsoft.com/office/drawing/2014/main" id="{D47681D1-568C-4FAF-8AB7-E2B2541F777F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64" name="TextovéPole 8663">
          <a:extLst>
            <a:ext uri="{FF2B5EF4-FFF2-40B4-BE49-F238E27FC236}">
              <a16:creationId xmlns:a16="http://schemas.microsoft.com/office/drawing/2014/main" id="{CFAD1DE9-1A7E-49AA-81F1-13090A546592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65" name="TextovéPole 8664">
          <a:extLst>
            <a:ext uri="{FF2B5EF4-FFF2-40B4-BE49-F238E27FC236}">
              <a16:creationId xmlns:a16="http://schemas.microsoft.com/office/drawing/2014/main" id="{C1C6C29B-A59D-4CD6-AC1B-5D8F97610CBA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66" name="TextovéPole 8665">
          <a:extLst>
            <a:ext uri="{FF2B5EF4-FFF2-40B4-BE49-F238E27FC236}">
              <a16:creationId xmlns:a16="http://schemas.microsoft.com/office/drawing/2014/main" id="{F17F294F-1B3D-49EC-B292-22C9BBA8CA9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67" name="TextovéPole 8666">
          <a:extLst>
            <a:ext uri="{FF2B5EF4-FFF2-40B4-BE49-F238E27FC236}">
              <a16:creationId xmlns:a16="http://schemas.microsoft.com/office/drawing/2014/main" id="{598B5E3C-BD57-48BD-95EA-3EEFA2E81DCD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68" name="TextovéPole 8667">
          <a:extLst>
            <a:ext uri="{FF2B5EF4-FFF2-40B4-BE49-F238E27FC236}">
              <a16:creationId xmlns:a16="http://schemas.microsoft.com/office/drawing/2014/main" id="{DB51A8DE-8176-4225-813F-D54A569FB5B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69" name="TextovéPole 8668">
          <a:extLst>
            <a:ext uri="{FF2B5EF4-FFF2-40B4-BE49-F238E27FC236}">
              <a16:creationId xmlns:a16="http://schemas.microsoft.com/office/drawing/2014/main" id="{91F1C346-5EBA-4C31-99E9-2CD740AC688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70" name="TextovéPole 8669">
          <a:extLst>
            <a:ext uri="{FF2B5EF4-FFF2-40B4-BE49-F238E27FC236}">
              <a16:creationId xmlns:a16="http://schemas.microsoft.com/office/drawing/2014/main" id="{0B5A1EBE-D5CC-4D0A-B2D9-CB391AEFE110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71" name="TextovéPole 8670">
          <a:extLst>
            <a:ext uri="{FF2B5EF4-FFF2-40B4-BE49-F238E27FC236}">
              <a16:creationId xmlns:a16="http://schemas.microsoft.com/office/drawing/2014/main" id="{92C428B1-004E-4FA4-809E-8CA1DB0D7BDC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72" name="TextovéPole 8671">
          <a:extLst>
            <a:ext uri="{FF2B5EF4-FFF2-40B4-BE49-F238E27FC236}">
              <a16:creationId xmlns:a16="http://schemas.microsoft.com/office/drawing/2014/main" id="{B7F2C936-22F2-4039-802B-D0C1D7FED6D3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73" name="TextovéPole 8672">
          <a:extLst>
            <a:ext uri="{FF2B5EF4-FFF2-40B4-BE49-F238E27FC236}">
              <a16:creationId xmlns:a16="http://schemas.microsoft.com/office/drawing/2014/main" id="{1CEE3E77-E6D5-43F4-A6EC-4DAAE6643CC8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74" name="TextovéPole 8673">
          <a:extLst>
            <a:ext uri="{FF2B5EF4-FFF2-40B4-BE49-F238E27FC236}">
              <a16:creationId xmlns:a16="http://schemas.microsoft.com/office/drawing/2014/main" id="{AD556A90-46BA-4BA6-89FD-889D093FDEFC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75" name="TextovéPole 8674">
          <a:extLst>
            <a:ext uri="{FF2B5EF4-FFF2-40B4-BE49-F238E27FC236}">
              <a16:creationId xmlns:a16="http://schemas.microsoft.com/office/drawing/2014/main" id="{111AF1E5-5E3C-497F-ADCD-CF5A72161C06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76" name="TextovéPole 8675">
          <a:extLst>
            <a:ext uri="{FF2B5EF4-FFF2-40B4-BE49-F238E27FC236}">
              <a16:creationId xmlns:a16="http://schemas.microsoft.com/office/drawing/2014/main" id="{E6B9662B-6C8B-4144-8D4C-7F00BC4E0BB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77" name="TextovéPole 8676">
          <a:extLst>
            <a:ext uri="{FF2B5EF4-FFF2-40B4-BE49-F238E27FC236}">
              <a16:creationId xmlns:a16="http://schemas.microsoft.com/office/drawing/2014/main" id="{2DDAB847-8707-4D76-9FBA-4D320F81F8A3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78" name="TextovéPole 8677">
          <a:extLst>
            <a:ext uri="{FF2B5EF4-FFF2-40B4-BE49-F238E27FC236}">
              <a16:creationId xmlns:a16="http://schemas.microsoft.com/office/drawing/2014/main" id="{E0383FA1-9184-4EF3-9E86-AA4ADA0C5D6F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79" name="TextovéPole 8678">
          <a:extLst>
            <a:ext uri="{FF2B5EF4-FFF2-40B4-BE49-F238E27FC236}">
              <a16:creationId xmlns:a16="http://schemas.microsoft.com/office/drawing/2014/main" id="{61BE4B0F-FEEA-43DA-9263-C8043B359FA0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80" name="TextovéPole 8679">
          <a:extLst>
            <a:ext uri="{FF2B5EF4-FFF2-40B4-BE49-F238E27FC236}">
              <a16:creationId xmlns:a16="http://schemas.microsoft.com/office/drawing/2014/main" id="{DF344E45-E028-42CA-B175-41E85C552436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81" name="TextovéPole 8680">
          <a:extLst>
            <a:ext uri="{FF2B5EF4-FFF2-40B4-BE49-F238E27FC236}">
              <a16:creationId xmlns:a16="http://schemas.microsoft.com/office/drawing/2014/main" id="{747DDF5E-84B6-476A-B1E6-0E4A9695D55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82" name="TextovéPole 8681">
          <a:extLst>
            <a:ext uri="{FF2B5EF4-FFF2-40B4-BE49-F238E27FC236}">
              <a16:creationId xmlns:a16="http://schemas.microsoft.com/office/drawing/2014/main" id="{B2B3D525-6683-430E-8A3B-D795867AC3B0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83" name="TextovéPole 8682">
          <a:extLst>
            <a:ext uri="{FF2B5EF4-FFF2-40B4-BE49-F238E27FC236}">
              <a16:creationId xmlns:a16="http://schemas.microsoft.com/office/drawing/2014/main" id="{FE98CBC3-EC07-4B66-96BF-01E6713B634A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84" name="TextovéPole 8683">
          <a:extLst>
            <a:ext uri="{FF2B5EF4-FFF2-40B4-BE49-F238E27FC236}">
              <a16:creationId xmlns:a16="http://schemas.microsoft.com/office/drawing/2014/main" id="{8BC34F64-00EE-45D9-B1F4-A3F563395891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85" name="TextovéPole 8684">
          <a:extLst>
            <a:ext uri="{FF2B5EF4-FFF2-40B4-BE49-F238E27FC236}">
              <a16:creationId xmlns:a16="http://schemas.microsoft.com/office/drawing/2014/main" id="{59CD1BD6-D681-42E9-930A-59661595661A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86" name="TextovéPole 8685">
          <a:extLst>
            <a:ext uri="{FF2B5EF4-FFF2-40B4-BE49-F238E27FC236}">
              <a16:creationId xmlns:a16="http://schemas.microsoft.com/office/drawing/2014/main" id="{F7AABC4A-B57A-485D-BCAE-F0062D6C07CD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87" name="TextovéPole 8686">
          <a:extLst>
            <a:ext uri="{FF2B5EF4-FFF2-40B4-BE49-F238E27FC236}">
              <a16:creationId xmlns:a16="http://schemas.microsoft.com/office/drawing/2014/main" id="{63C8A1B7-2F6C-4761-A30F-CE6141F4C77C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88" name="TextovéPole 8687">
          <a:extLst>
            <a:ext uri="{FF2B5EF4-FFF2-40B4-BE49-F238E27FC236}">
              <a16:creationId xmlns:a16="http://schemas.microsoft.com/office/drawing/2014/main" id="{A558B2D4-A24C-4E19-AFF6-A1EFA95633BF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89" name="TextovéPole 8688">
          <a:extLst>
            <a:ext uri="{FF2B5EF4-FFF2-40B4-BE49-F238E27FC236}">
              <a16:creationId xmlns:a16="http://schemas.microsoft.com/office/drawing/2014/main" id="{A64489C1-B5FB-4E07-A748-0D644BD58E32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90" name="TextovéPole 8689">
          <a:extLst>
            <a:ext uri="{FF2B5EF4-FFF2-40B4-BE49-F238E27FC236}">
              <a16:creationId xmlns:a16="http://schemas.microsoft.com/office/drawing/2014/main" id="{70D80448-1049-4E22-8872-640D8ED3A16F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8691" name="TextovéPole 8690">
          <a:extLst>
            <a:ext uri="{FF2B5EF4-FFF2-40B4-BE49-F238E27FC236}">
              <a16:creationId xmlns:a16="http://schemas.microsoft.com/office/drawing/2014/main" id="{ED423195-B361-421A-A535-4DDBF93AF5B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3</xdr:col>
      <xdr:colOff>11206</xdr:colOff>
      <xdr:row>2</xdr:row>
      <xdr:rowOff>56030</xdr:rowOff>
    </xdr:from>
    <xdr:to>
      <xdr:col>3</xdr:col>
      <xdr:colOff>2041323</xdr:colOff>
      <xdr:row>5</xdr:row>
      <xdr:rowOff>81992</xdr:rowOff>
    </xdr:to>
    <xdr:pic>
      <xdr:nvPicPr>
        <xdr:cNvPr id="8193" name="Obrázek 8192">
          <a:extLst>
            <a:ext uri="{FF2B5EF4-FFF2-40B4-BE49-F238E27FC236}">
              <a16:creationId xmlns:a16="http://schemas.microsoft.com/office/drawing/2014/main" id="{156B4D48-EBD4-4C5F-BFC3-30C3FD2C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726" y="421790"/>
          <a:ext cx="2028212" cy="593652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214" name="TextovéPole 8213">
          <a:extLst>
            <a:ext uri="{FF2B5EF4-FFF2-40B4-BE49-F238E27FC236}">
              <a16:creationId xmlns:a16="http://schemas.microsoft.com/office/drawing/2014/main" id="{F9543326-749F-4186-9007-96E5E569ABB1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215" name="TextovéPole 8214">
          <a:extLst>
            <a:ext uri="{FF2B5EF4-FFF2-40B4-BE49-F238E27FC236}">
              <a16:creationId xmlns:a16="http://schemas.microsoft.com/office/drawing/2014/main" id="{27FFBECA-7093-46D7-8B75-E658D71AFF8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216" name="TextovéPole 8215">
          <a:extLst>
            <a:ext uri="{FF2B5EF4-FFF2-40B4-BE49-F238E27FC236}">
              <a16:creationId xmlns:a16="http://schemas.microsoft.com/office/drawing/2014/main" id="{2C12BE30-B3F2-4E64-9B9F-9033A108E79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217" name="TextovéPole 8216">
          <a:extLst>
            <a:ext uri="{FF2B5EF4-FFF2-40B4-BE49-F238E27FC236}">
              <a16:creationId xmlns:a16="http://schemas.microsoft.com/office/drawing/2014/main" id="{DEF5D19F-CA07-494E-812A-8D47DA258FC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218" name="TextovéPole 8217">
          <a:extLst>
            <a:ext uri="{FF2B5EF4-FFF2-40B4-BE49-F238E27FC236}">
              <a16:creationId xmlns:a16="http://schemas.microsoft.com/office/drawing/2014/main" id="{6AE57FEC-7678-4A4D-A857-3F82FD78B7A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219" name="TextovéPole 8218">
          <a:extLst>
            <a:ext uri="{FF2B5EF4-FFF2-40B4-BE49-F238E27FC236}">
              <a16:creationId xmlns:a16="http://schemas.microsoft.com/office/drawing/2014/main" id="{CA1C943B-1089-4EB9-B62B-FF5CC04CD4E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220" name="TextovéPole 8219">
          <a:extLst>
            <a:ext uri="{FF2B5EF4-FFF2-40B4-BE49-F238E27FC236}">
              <a16:creationId xmlns:a16="http://schemas.microsoft.com/office/drawing/2014/main" id="{008D98E0-0289-4B8C-AF22-F1E73D3BFCDC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221" name="TextovéPole 8220">
          <a:extLst>
            <a:ext uri="{FF2B5EF4-FFF2-40B4-BE49-F238E27FC236}">
              <a16:creationId xmlns:a16="http://schemas.microsoft.com/office/drawing/2014/main" id="{3829F82A-3D3B-4AF2-BBF8-62D566DB5B3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222" name="TextovéPole 8221">
          <a:extLst>
            <a:ext uri="{FF2B5EF4-FFF2-40B4-BE49-F238E27FC236}">
              <a16:creationId xmlns:a16="http://schemas.microsoft.com/office/drawing/2014/main" id="{E4402B6E-88A6-4550-8BBE-984B09F7DAD9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223" name="TextovéPole 8222">
          <a:extLst>
            <a:ext uri="{FF2B5EF4-FFF2-40B4-BE49-F238E27FC236}">
              <a16:creationId xmlns:a16="http://schemas.microsoft.com/office/drawing/2014/main" id="{8C919448-DAB7-4562-9387-573348E6EA92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448" name="TextovéPole 8447">
          <a:extLst>
            <a:ext uri="{FF2B5EF4-FFF2-40B4-BE49-F238E27FC236}">
              <a16:creationId xmlns:a16="http://schemas.microsoft.com/office/drawing/2014/main" id="{4021C339-0F03-480A-97FA-50271B13844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449" name="TextovéPole 8448">
          <a:extLst>
            <a:ext uri="{FF2B5EF4-FFF2-40B4-BE49-F238E27FC236}">
              <a16:creationId xmlns:a16="http://schemas.microsoft.com/office/drawing/2014/main" id="{D461E1D6-8E2D-4731-BF25-F0A7E442F842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450" name="TextovéPole 8449">
          <a:extLst>
            <a:ext uri="{FF2B5EF4-FFF2-40B4-BE49-F238E27FC236}">
              <a16:creationId xmlns:a16="http://schemas.microsoft.com/office/drawing/2014/main" id="{20F543B1-5178-4BD8-99C4-3BFA49429B87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451" name="TextovéPole 8450">
          <a:extLst>
            <a:ext uri="{FF2B5EF4-FFF2-40B4-BE49-F238E27FC236}">
              <a16:creationId xmlns:a16="http://schemas.microsoft.com/office/drawing/2014/main" id="{9FA9C313-B193-4D18-A4BE-E4638F47E3A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692" name="TextovéPole 8691">
          <a:extLst>
            <a:ext uri="{FF2B5EF4-FFF2-40B4-BE49-F238E27FC236}">
              <a16:creationId xmlns:a16="http://schemas.microsoft.com/office/drawing/2014/main" id="{7FBA8F85-C8FE-4DF3-B377-44125A4DCFF7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693" name="TextovéPole 8692">
          <a:extLst>
            <a:ext uri="{FF2B5EF4-FFF2-40B4-BE49-F238E27FC236}">
              <a16:creationId xmlns:a16="http://schemas.microsoft.com/office/drawing/2014/main" id="{013F4A85-2A71-469B-9F37-C66AB7B6718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694" name="TextovéPole 8693">
          <a:extLst>
            <a:ext uri="{FF2B5EF4-FFF2-40B4-BE49-F238E27FC236}">
              <a16:creationId xmlns:a16="http://schemas.microsoft.com/office/drawing/2014/main" id="{91A1E7AF-755B-42FC-A56F-9926074CFA78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695" name="TextovéPole 8694">
          <a:extLst>
            <a:ext uri="{FF2B5EF4-FFF2-40B4-BE49-F238E27FC236}">
              <a16:creationId xmlns:a16="http://schemas.microsoft.com/office/drawing/2014/main" id="{2B3947D9-F26A-4EC6-8718-E902D69F93F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696" name="TextovéPole 8695">
          <a:extLst>
            <a:ext uri="{FF2B5EF4-FFF2-40B4-BE49-F238E27FC236}">
              <a16:creationId xmlns:a16="http://schemas.microsoft.com/office/drawing/2014/main" id="{F112645E-661D-4EF7-B08B-94CFE7214CD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697" name="TextovéPole 8696">
          <a:extLst>
            <a:ext uri="{FF2B5EF4-FFF2-40B4-BE49-F238E27FC236}">
              <a16:creationId xmlns:a16="http://schemas.microsoft.com/office/drawing/2014/main" id="{D0FFD36E-5F04-4BFC-9E9F-42E57B66DF4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698" name="TextovéPole 8697">
          <a:extLst>
            <a:ext uri="{FF2B5EF4-FFF2-40B4-BE49-F238E27FC236}">
              <a16:creationId xmlns:a16="http://schemas.microsoft.com/office/drawing/2014/main" id="{8901B784-4BDB-4E7C-BDD7-611528A72E8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699" name="TextovéPole 8698">
          <a:extLst>
            <a:ext uri="{FF2B5EF4-FFF2-40B4-BE49-F238E27FC236}">
              <a16:creationId xmlns:a16="http://schemas.microsoft.com/office/drawing/2014/main" id="{840A0F9C-8A35-4B08-9ED4-0034B7C3E26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00" name="TextovéPole 8699">
          <a:extLst>
            <a:ext uri="{FF2B5EF4-FFF2-40B4-BE49-F238E27FC236}">
              <a16:creationId xmlns:a16="http://schemas.microsoft.com/office/drawing/2014/main" id="{C7B9E99A-C9DC-467D-A7A8-7E402DA7187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01" name="TextovéPole 8700">
          <a:extLst>
            <a:ext uri="{FF2B5EF4-FFF2-40B4-BE49-F238E27FC236}">
              <a16:creationId xmlns:a16="http://schemas.microsoft.com/office/drawing/2014/main" id="{E5D3C3F5-BF61-44CD-8AD0-2B6765CA7FE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02" name="TextovéPole 8701">
          <a:extLst>
            <a:ext uri="{FF2B5EF4-FFF2-40B4-BE49-F238E27FC236}">
              <a16:creationId xmlns:a16="http://schemas.microsoft.com/office/drawing/2014/main" id="{B021F0CC-21E9-4377-A391-5E9398BA89C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03" name="TextovéPole 8702">
          <a:extLst>
            <a:ext uri="{FF2B5EF4-FFF2-40B4-BE49-F238E27FC236}">
              <a16:creationId xmlns:a16="http://schemas.microsoft.com/office/drawing/2014/main" id="{04879708-2565-4B35-B28C-19B4A163F7EC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04" name="TextovéPole 8703">
          <a:extLst>
            <a:ext uri="{FF2B5EF4-FFF2-40B4-BE49-F238E27FC236}">
              <a16:creationId xmlns:a16="http://schemas.microsoft.com/office/drawing/2014/main" id="{7DD93816-BFEE-4D38-846B-36AA3D3730F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05" name="TextovéPole 8704">
          <a:extLst>
            <a:ext uri="{FF2B5EF4-FFF2-40B4-BE49-F238E27FC236}">
              <a16:creationId xmlns:a16="http://schemas.microsoft.com/office/drawing/2014/main" id="{63CE7D03-394B-431F-AC0E-622AC61E5372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06" name="TextovéPole 8705">
          <a:extLst>
            <a:ext uri="{FF2B5EF4-FFF2-40B4-BE49-F238E27FC236}">
              <a16:creationId xmlns:a16="http://schemas.microsoft.com/office/drawing/2014/main" id="{F118FF5E-2A51-42D9-9AAB-6C27443E2382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07" name="TextovéPole 8706">
          <a:extLst>
            <a:ext uri="{FF2B5EF4-FFF2-40B4-BE49-F238E27FC236}">
              <a16:creationId xmlns:a16="http://schemas.microsoft.com/office/drawing/2014/main" id="{F0ABF654-DEDF-4A15-B564-EFB0A9E9D934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08" name="TextovéPole 8707">
          <a:extLst>
            <a:ext uri="{FF2B5EF4-FFF2-40B4-BE49-F238E27FC236}">
              <a16:creationId xmlns:a16="http://schemas.microsoft.com/office/drawing/2014/main" id="{1412CB1F-9FDA-4B89-BE37-9A9CE79F5FFC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09" name="TextovéPole 8708">
          <a:extLst>
            <a:ext uri="{FF2B5EF4-FFF2-40B4-BE49-F238E27FC236}">
              <a16:creationId xmlns:a16="http://schemas.microsoft.com/office/drawing/2014/main" id="{31A31F2E-1E86-4720-8D8E-D9879229F6FB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10" name="TextovéPole 8709">
          <a:extLst>
            <a:ext uri="{FF2B5EF4-FFF2-40B4-BE49-F238E27FC236}">
              <a16:creationId xmlns:a16="http://schemas.microsoft.com/office/drawing/2014/main" id="{EE5472C9-64F5-4321-8412-429CC71EEAF9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11" name="TextovéPole 8710">
          <a:extLst>
            <a:ext uri="{FF2B5EF4-FFF2-40B4-BE49-F238E27FC236}">
              <a16:creationId xmlns:a16="http://schemas.microsoft.com/office/drawing/2014/main" id="{956BBE06-1C23-4BA3-9FEE-D0D0C0A6B5E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12" name="TextovéPole 8711">
          <a:extLst>
            <a:ext uri="{FF2B5EF4-FFF2-40B4-BE49-F238E27FC236}">
              <a16:creationId xmlns:a16="http://schemas.microsoft.com/office/drawing/2014/main" id="{CC70C755-0088-443F-9165-558C3CE4DB1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13" name="TextovéPole 8712">
          <a:extLst>
            <a:ext uri="{FF2B5EF4-FFF2-40B4-BE49-F238E27FC236}">
              <a16:creationId xmlns:a16="http://schemas.microsoft.com/office/drawing/2014/main" id="{4FCEFBAA-88F3-48F9-9E9D-51B61B677441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14" name="TextovéPole 8713">
          <a:extLst>
            <a:ext uri="{FF2B5EF4-FFF2-40B4-BE49-F238E27FC236}">
              <a16:creationId xmlns:a16="http://schemas.microsoft.com/office/drawing/2014/main" id="{62A5F6CC-ADFF-4E47-BD39-6DF9D821A60E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15" name="TextovéPole 8714">
          <a:extLst>
            <a:ext uri="{FF2B5EF4-FFF2-40B4-BE49-F238E27FC236}">
              <a16:creationId xmlns:a16="http://schemas.microsoft.com/office/drawing/2014/main" id="{F5C0A473-B6DE-4A56-A533-C88C403BE342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16" name="TextovéPole 8715">
          <a:extLst>
            <a:ext uri="{FF2B5EF4-FFF2-40B4-BE49-F238E27FC236}">
              <a16:creationId xmlns:a16="http://schemas.microsoft.com/office/drawing/2014/main" id="{BA4647E0-F601-4A54-8F3A-390D076D2271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17" name="TextovéPole 8716">
          <a:extLst>
            <a:ext uri="{FF2B5EF4-FFF2-40B4-BE49-F238E27FC236}">
              <a16:creationId xmlns:a16="http://schemas.microsoft.com/office/drawing/2014/main" id="{16237B82-ADF3-4007-99E9-D90DD039EB5E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18" name="TextovéPole 8717">
          <a:extLst>
            <a:ext uri="{FF2B5EF4-FFF2-40B4-BE49-F238E27FC236}">
              <a16:creationId xmlns:a16="http://schemas.microsoft.com/office/drawing/2014/main" id="{ED92C99F-8EDC-4FCF-80C6-0AE23AD3DC7F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19" name="TextovéPole 8718">
          <a:extLst>
            <a:ext uri="{FF2B5EF4-FFF2-40B4-BE49-F238E27FC236}">
              <a16:creationId xmlns:a16="http://schemas.microsoft.com/office/drawing/2014/main" id="{B157079B-2036-4CE2-A0AE-504EAE2B690F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20" name="TextovéPole 8719">
          <a:extLst>
            <a:ext uri="{FF2B5EF4-FFF2-40B4-BE49-F238E27FC236}">
              <a16:creationId xmlns:a16="http://schemas.microsoft.com/office/drawing/2014/main" id="{32201535-4D85-4320-BDCA-728416B30CEB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21" name="TextovéPole 8720">
          <a:extLst>
            <a:ext uri="{FF2B5EF4-FFF2-40B4-BE49-F238E27FC236}">
              <a16:creationId xmlns:a16="http://schemas.microsoft.com/office/drawing/2014/main" id="{0C6B8794-C576-4121-B4D9-CE4E7158EA7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22" name="TextovéPole 8721">
          <a:extLst>
            <a:ext uri="{FF2B5EF4-FFF2-40B4-BE49-F238E27FC236}">
              <a16:creationId xmlns:a16="http://schemas.microsoft.com/office/drawing/2014/main" id="{9B8F564F-61ED-4B0D-8829-9CBEB34B2FA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23" name="TextovéPole 8722">
          <a:extLst>
            <a:ext uri="{FF2B5EF4-FFF2-40B4-BE49-F238E27FC236}">
              <a16:creationId xmlns:a16="http://schemas.microsoft.com/office/drawing/2014/main" id="{3FB17640-3648-4532-BA82-7AA1924FF362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24" name="TextovéPole 8723">
          <a:extLst>
            <a:ext uri="{FF2B5EF4-FFF2-40B4-BE49-F238E27FC236}">
              <a16:creationId xmlns:a16="http://schemas.microsoft.com/office/drawing/2014/main" id="{6642F3EA-2F21-486E-BF67-E2AF1F6D92DF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25" name="TextovéPole 8724">
          <a:extLst>
            <a:ext uri="{FF2B5EF4-FFF2-40B4-BE49-F238E27FC236}">
              <a16:creationId xmlns:a16="http://schemas.microsoft.com/office/drawing/2014/main" id="{40C46A16-84E3-4BB2-9082-CA1B66C974FF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26" name="TextovéPole 8725">
          <a:extLst>
            <a:ext uri="{FF2B5EF4-FFF2-40B4-BE49-F238E27FC236}">
              <a16:creationId xmlns:a16="http://schemas.microsoft.com/office/drawing/2014/main" id="{5119E820-14DD-4F3B-A665-5247A38165B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27" name="TextovéPole 8726">
          <a:extLst>
            <a:ext uri="{FF2B5EF4-FFF2-40B4-BE49-F238E27FC236}">
              <a16:creationId xmlns:a16="http://schemas.microsoft.com/office/drawing/2014/main" id="{3B64BEAE-8F6E-49A3-8762-D13AAF3D87E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28" name="TextovéPole 8727">
          <a:extLst>
            <a:ext uri="{FF2B5EF4-FFF2-40B4-BE49-F238E27FC236}">
              <a16:creationId xmlns:a16="http://schemas.microsoft.com/office/drawing/2014/main" id="{5DF007FA-FC49-4807-9B11-A709083D4CD4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29" name="TextovéPole 8728">
          <a:extLst>
            <a:ext uri="{FF2B5EF4-FFF2-40B4-BE49-F238E27FC236}">
              <a16:creationId xmlns:a16="http://schemas.microsoft.com/office/drawing/2014/main" id="{7FC07896-9BF3-4A46-AECE-5B1757705E2A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30" name="TextovéPole 8729">
          <a:extLst>
            <a:ext uri="{FF2B5EF4-FFF2-40B4-BE49-F238E27FC236}">
              <a16:creationId xmlns:a16="http://schemas.microsoft.com/office/drawing/2014/main" id="{8009FDE2-7F07-4599-A58F-5765CB0F6B17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31" name="TextovéPole 8730">
          <a:extLst>
            <a:ext uri="{FF2B5EF4-FFF2-40B4-BE49-F238E27FC236}">
              <a16:creationId xmlns:a16="http://schemas.microsoft.com/office/drawing/2014/main" id="{5A6EDD9E-F9AC-48B2-80A5-187648288B50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32" name="TextovéPole 8731">
          <a:extLst>
            <a:ext uri="{FF2B5EF4-FFF2-40B4-BE49-F238E27FC236}">
              <a16:creationId xmlns:a16="http://schemas.microsoft.com/office/drawing/2014/main" id="{EA1650E2-59BD-4339-A12E-8B58C7042159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33" name="TextovéPole 8732">
          <a:extLst>
            <a:ext uri="{FF2B5EF4-FFF2-40B4-BE49-F238E27FC236}">
              <a16:creationId xmlns:a16="http://schemas.microsoft.com/office/drawing/2014/main" id="{436B413F-66EC-47CA-BE12-06A6CB863B62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34" name="TextovéPole 8733">
          <a:extLst>
            <a:ext uri="{FF2B5EF4-FFF2-40B4-BE49-F238E27FC236}">
              <a16:creationId xmlns:a16="http://schemas.microsoft.com/office/drawing/2014/main" id="{C405CAC8-7B9C-411F-8A0B-90A8424C717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35" name="TextovéPole 8734">
          <a:extLst>
            <a:ext uri="{FF2B5EF4-FFF2-40B4-BE49-F238E27FC236}">
              <a16:creationId xmlns:a16="http://schemas.microsoft.com/office/drawing/2014/main" id="{CC2A6ECF-A36C-4ECC-B6A0-B6C822ECD92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36" name="TextovéPole 8735">
          <a:extLst>
            <a:ext uri="{FF2B5EF4-FFF2-40B4-BE49-F238E27FC236}">
              <a16:creationId xmlns:a16="http://schemas.microsoft.com/office/drawing/2014/main" id="{5AF875E9-3313-4516-84C6-085AE7BE5D5F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37" name="TextovéPole 8736">
          <a:extLst>
            <a:ext uri="{FF2B5EF4-FFF2-40B4-BE49-F238E27FC236}">
              <a16:creationId xmlns:a16="http://schemas.microsoft.com/office/drawing/2014/main" id="{F7349ECC-7FF3-431B-9A7F-52B12424CC29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38" name="TextovéPole 8737">
          <a:extLst>
            <a:ext uri="{FF2B5EF4-FFF2-40B4-BE49-F238E27FC236}">
              <a16:creationId xmlns:a16="http://schemas.microsoft.com/office/drawing/2014/main" id="{F994ACAE-D512-42CC-B4A7-9C589DF58222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39" name="TextovéPole 8738">
          <a:extLst>
            <a:ext uri="{FF2B5EF4-FFF2-40B4-BE49-F238E27FC236}">
              <a16:creationId xmlns:a16="http://schemas.microsoft.com/office/drawing/2014/main" id="{AE5BBD09-9110-4EB8-B5EC-0C47CDE10E1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40" name="TextovéPole 8739">
          <a:extLst>
            <a:ext uri="{FF2B5EF4-FFF2-40B4-BE49-F238E27FC236}">
              <a16:creationId xmlns:a16="http://schemas.microsoft.com/office/drawing/2014/main" id="{3749F4AC-C7F9-481D-B87E-D5FD6E47BD44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41" name="TextovéPole 8740">
          <a:extLst>
            <a:ext uri="{FF2B5EF4-FFF2-40B4-BE49-F238E27FC236}">
              <a16:creationId xmlns:a16="http://schemas.microsoft.com/office/drawing/2014/main" id="{99ADE0D5-7039-4210-8709-FD9B34F1F64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42" name="TextovéPole 8741">
          <a:extLst>
            <a:ext uri="{FF2B5EF4-FFF2-40B4-BE49-F238E27FC236}">
              <a16:creationId xmlns:a16="http://schemas.microsoft.com/office/drawing/2014/main" id="{AED094A7-A7B9-4402-A472-D8CC7CC5CB0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43" name="TextovéPole 8742">
          <a:extLst>
            <a:ext uri="{FF2B5EF4-FFF2-40B4-BE49-F238E27FC236}">
              <a16:creationId xmlns:a16="http://schemas.microsoft.com/office/drawing/2014/main" id="{6E7FFA0B-D0D0-47B7-BF13-B0A6769B3A57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44" name="TextovéPole 8743">
          <a:extLst>
            <a:ext uri="{FF2B5EF4-FFF2-40B4-BE49-F238E27FC236}">
              <a16:creationId xmlns:a16="http://schemas.microsoft.com/office/drawing/2014/main" id="{D2693400-3772-4A81-A6EA-EFCAB0B3CDD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45" name="TextovéPole 8744">
          <a:extLst>
            <a:ext uri="{FF2B5EF4-FFF2-40B4-BE49-F238E27FC236}">
              <a16:creationId xmlns:a16="http://schemas.microsoft.com/office/drawing/2014/main" id="{1A17FFBA-9058-48DC-8C89-E7E3309DDDFB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46" name="TextovéPole 8745">
          <a:extLst>
            <a:ext uri="{FF2B5EF4-FFF2-40B4-BE49-F238E27FC236}">
              <a16:creationId xmlns:a16="http://schemas.microsoft.com/office/drawing/2014/main" id="{AD7646E7-1209-4CD7-B550-1901B07D347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47" name="TextovéPole 8746">
          <a:extLst>
            <a:ext uri="{FF2B5EF4-FFF2-40B4-BE49-F238E27FC236}">
              <a16:creationId xmlns:a16="http://schemas.microsoft.com/office/drawing/2014/main" id="{4EE72385-4F80-43AE-88EB-D8596CCB4A2E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48" name="TextovéPole 8747">
          <a:extLst>
            <a:ext uri="{FF2B5EF4-FFF2-40B4-BE49-F238E27FC236}">
              <a16:creationId xmlns:a16="http://schemas.microsoft.com/office/drawing/2014/main" id="{B5A16D39-245F-4AF9-AE04-7116E4B92748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49" name="TextovéPole 8748">
          <a:extLst>
            <a:ext uri="{FF2B5EF4-FFF2-40B4-BE49-F238E27FC236}">
              <a16:creationId xmlns:a16="http://schemas.microsoft.com/office/drawing/2014/main" id="{7F0475E5-B093-4BF8-B5EB-314D8F70683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50" name="TextovéPole 8749">
          <a:extLst>
            <a:ext uri="{FF2B5EF4-FFF2-40B4-BE49-F238E27FC236}">
              <a16:creationId xmlns:a16="http://schemas.microsoft.com/office/drawing/2014/main" id="{5CEE594C-27DF-4BC9-86BB-2F17CB097A1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51" name="TextovéPole 8750">
          <a:extLst>
            <a:ext uri="{FF2B5EF4-FFF2-40B4-BE49-F238E27FC236}">
              <a16:creationId xmlns:a16="http://schemas.microsoft.com/office/drawing/2014/main" id="{C9D37904-36BE-4BED-9214-FF19616EBE7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52" name="TextovéPole 8751">
          <a:extLst>
            <a:ext uri="{FF2B5EF4-FFF2-40B4-BE49-F238E27FC236}">
              <a16:creationId xmlns:a16="http://schemas.microsoft.com/office/drawing/2014/main" id="{114AD240-9DBA-4D89-B4FB-DC9CAFC2DBA8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53" name="TextovéPole 8752">
          <a:extLst>
            <a:ext uri="{FF2B5EF4-FFF2-40B4-BE49-F238E27FC236}">
              <a16:creationId xmlns:a16="http://schemas.microsoft.com/office/drawing/2014/main" id="{2A5BBBD1-6C96-435B-895A-A4C8A93EE5F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54" name="TextovéPole 8753">
          <a:extLst>
            <a:ext uri="{FF2B5EF4-FFF2-40B4-BE49-F238E27FC236}">
              <a16:creationId xmlns:a16="http://schemas.microsoft.com/office/drawing/2014/main" id="{3C6504B2-D9CF-41BE-91BC-5B768FE1D3AF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55" name="TextovéPole 8754">
          <a:extLst>
            <a:ext uri="{FF2B5EF4-FFF2-40B4-BE49-F238E27FC236}">
              <a16:creationId xmlns:a16="http://schemas.microsoft.com/office/drawing/2014/main" id="{EB069596-A75A-4913-9C48-5C6726E8703B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56" name="TextovéPole 8755">
          <a:extLst>
            <a:ext uri="{FF2B5EF4-FFF2-40B4-BE49-F238E27FC236}">
              <a16:creationId xmlns:a16="http://schemas.microsoft.com/office/drawing/2014/main" id="{3795C3F3-B938-4018-8BA4-5DDDDB7F0E6E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8757" name="TextovéPole 8756">
          <a:extLst>
            <a:ext uri="{FF2B5EF4-FFF2-40B4-BE49-F238E27FC236}">
              <a16:creationId xmlns:a16="http://schemas.microsoft.com/office/drawing/2014/main" id="{A9D1DE6E-E051-47D7-962F-3EFACB4BB269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58" name="TextovéPole 8757">
          <a:extLst>
            <a:ext uri="{FF2B5EF4-FFF2-40B4-BE49-F238E27FC236}">
              <a16:creationId xmlns:a16="http://schemas.microsoft.com/office/drawing/2014/main" id="{8EEEE3EA-6C59-41A1-A42A-1EB1BDB82C3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59" name="TextovéPole 8758">
          <a:extLst>
            <a:ext uri="{FF2B5EF4-FFF2-40B4-BE49-F238E27FC236}">
              <a16:creationId xmlns:a16="http://schemas.microsoft.com/office/drawing/2014/main" id="{F2AFFFB3-0019-45BD-824E-960D66CEA7F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60" name="TextovéPole 8759">
          <a:extLst>
            <a:ext uri="{FF2B5EF4-FFF2-40B4-BE49-F238E27FC236}">
              <a16:creationId xmlns:a16="http://schemas.microsoft.com/office/drawing/2014/main" id="{A4A05B51-0B4B-4800-AA9A-A1A3EC40AFE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61" name="TextovéPole 8760">
          <a:extLst>
            <a:ext uri="{FF2B5EF4-FFF2-40B4-BE49-F238E27FC236}">
              <a16:creationId xmlns:a16="http://schemas.microsoft.com/office/drawing/2014/main" id="{F3BEB018-1CB5-442B-B98C-D4D5C334DBC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62" name="TextovéPole 8761">
          <a:extLst>
            <a:ext uri="{FF2B5EF4-FFF2-40B4-BE49-F238E27FC236}">
              <a16:creationId xmlns:a16="http://schemas.microsoft.com/office/drawing/2014/main" id="{D2393C6A-1611-4DBB-A403-2243D7C37130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63" name="TextovéPole 8762">
          <a:extLst>
            <a:ext uri="{FF2B5EF4-FFF2-40B4-BE49-F238E27FC236}">
              <a16:creationId xmlns:a16="http://schemas.microsoft.com/office/drawing/2014/main" id="{A15EF203-248B-4771-8165-FC3015D771B6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64" name="TextovéPole 8763">
          <a:extLst>
            <a:ext uri="{FF2B5EF4-FFF2-40B4-BE49-F238E27FC236}">
              <a16:creationId xmlns:a16="http://schemas.microsoft.com/office/drawing/2014/main" id="{5A4423B7-D514-4C52-A070-6F372FB53DB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65" name="TextovéPole 8764">
          <a:extLst>
            <a:ext uri="{FF2B5EF4-FFF2-40B4-BE49-F238E27FC236}">
              <a16:creationId xmlns:a16="http://schemas.microsoft.com/office/drawing/2014/main" id="{92580213-7182-4202-B180-84F9E2B9EA8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66" name="TextovéPole 8765">
          <a:extLst>
            <a:ext uri="{FF2B5EF4-FFF2-40B4-BE49-F238E27FC236}">
              <a16:creationId xmlns:a16="http://schemas.microsoft.com/office/drawing/2014/main" id="{0A9B6369-52F5-44E5-9A6E-3D8A32530761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67" name="TextovéPole 8766">
          <a:extLst>
            <a:ext uri="{FF2B5EF4-FFF2-40B4-BE49-F238E27FC236}">
              <a16:creationId xmlns:a16="http://schemas.microsoft.com/office/drawing/2014/main" id="{F94ECA63-7FF8-42E5-ABA6-60BB6D2367C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68" name="TextovéPole 8767">
          <a:extLst>
            <a:ext uri="{FF2B5EF4-FFF2-40B4-BE49-F238E27FC236}">
              <a16:creationId xmlns:a16="http://schemas.microsoft.com/office/drawing/2014/main" id="{226316CD-ADF4-471E-9647-D033B4ED668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69" name="TextovéPole 8768">
          <a:extLst>
            <a:ext uri="{FF2B5EF4-FFF2-40B4-BE49-F238E27FC236}">
              <a16:creationId xmlns:a16="http://schemas.microsoft.com/office/drawing/2014/main" id="{1D9E6871-CBCD-48BA-A5B1-168617A6401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70" name="TextovéPole 8769">
          <a:extLst>
            <a:ext uri="{FF2B5EF4-FFF2-40B4-BE49-F238E27FC236}">
              <a16:creationId xmlns:a16="http://schemas.microsoft.com/office/drawing/2014/main" id="{FEAE03D9-0081-4A99-B933-F8A55896394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71" name="TextovéPole 8770">
          <a:extLst>
            <a:ext uri="{FF2B5EF4-FFF2-40B4-BE49-F238E27FC236}">
              <a16:creationId xmlns:a16="http://schemas.microsoft.com/office/drawing/2014/main" id="{EF94FCAE-5240-4AF1-8506-E2C61D2A1230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72" name="TextovéPole 8771">
          <a:extLst>
            <a:ext uri="{FF2B5EF4-FFF2-40B4-BE49-F238E27FC236}">
              <a16:creationId xmlns:a16="http://schemas.microsoft.com/office/drawing/2014/main" id="{E64641A2-CF0D-4BB1-9EFC-B89824C3E6E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73" name="TextovéPole 8772">
          <a:extLst>
            <a:ext uri="{FF2B5EF4-FFF2-40B4-BE49-F238E27FC236}">
              <a16:creationId xmlns:a16="http://schemas.microsoft.com/office/drawing/2014/main" id="{5B954788-3352-4A7D-A7DD-2C0DD8EF475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74" name="TextovéPole 8773">
          <a:extLst>
            <a:ext uri="{FF2B5EF4-FFF2-40B4-BE49-F238E27FC236}">
              <a16:creationId xmlns:a16="http://schemas.microsoft.com/office/drawing/2014/main" id="{4546EACD-B3E9-4D56-976B-A6E07A83B090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75" name="TextovéPole 8774">
          <a:extLst>
            <a:ext uri="{FF2B5EF4-FFF2-40B4-BE49-F238E27FC236}">
              <a16:creationId xmlns:a16="http://schemas.microsoft.com/office/drawing/2014/main" id="{084CDC21-888D-4EC7-9BE1-99EFB2A883A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76" name="TextovéPole 8775">
          <a:extLst>
            <a:ext uri="{FF2B5EF4-FFF2-40B4-BE49-F238E27FC236}">
              <a16:creationId xmlns:a16="http://schemas.microsoft.com/office/drawing/2014/main" id="{3066C5FE-E755-420A-9737-CB1C99172C7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77" name="TextovéPole 8776">
          <a:extLst>
            <a:ext uri="{FF2B5EF4-FFF2-40B4-BE49-F238E27FC236}">
              <a16:creationId xmlns:a16="http://schemas.microsoft.com/office/drawing/2014/main" id="{EA67765C-1CAF-4BBB-AFDD-2AF48F6A30E1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78" name="TextovéPole 8777">
          <a:extLst>
            <a:ext uri="{FF2B5EF4-FFF2-40B4-BE49-F238E27FC236}">
              <a16:creationId xmlns:a16="http://schemas.microsoft.com/office/drawing/2014/main" id="{801568F9-8708-4E13-9CE4-717D63F63F0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79" name="TextovéPole 8778">
          <a:extLst>
            <a:ext uri="{FF2B5EF4-FFF2-40B4-BE49-F238E27FC236}">
              <a16:creationId xmlns:a16="http://schemas.microsoft.com/office/drawing/2014/main" id="{6C5F18E2-8F95-494B-BD0B-8122B230F43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80" name="TextovéPole 8779">
          <a:extLst>
            <a:ext uri="{FF2B5EF4-FFF2-40B4-BE49-F238E27FC236}">
              <a16:creationId xmlns:a16="http://schemas.microsoft.com/office/drawing/2014/main" id="{3664F6BF-4E67-4093-A207-3E865940AA90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81" name="TextovéPole 8780">
          <a:extLst>
            <a:ext uri="{FF2B5EF4-FFF2-40B4-BE49-F238E27FC236}">
              <a16:creationId xmlns:a16="http://schemas.microsoft.com/office/drawing/2014/main" id="{28194D43-6FF1-4294-AF26-B67265374CA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82" name="TextovéPole 8781">
          <a:extLst>
            <a:ext uri="{FF2B5EF4-FFF2-40B4-BE49-F238E27FC236}">
              <a16:creationId xmlns:a16="http://schemas.microsoft.com/office/drawing/2014/main" id="{3E5ECDEC-A2A5-42BE-BFDA-0A888AF062A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83" name="TextovéPole 8782">
          <a:extLst>
            <a:ext uri="{FF2B5EF4-FFF2-40B4-BE49-F238E27FC236}">
              <a16:creationId xmlns:a16="http://schemas.microsoft.com/office/drawing/2014/main" id="{FB86EE55-E99A-4FC7-A9EF-80375BC6B2B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84" name="TextovéPole 8783">
          <a:extLst>
            <a:ext uri="{FF2B5EF4-FFF2-40B4-BE49-F238E27FC236}">
              <a16:creationId xmlns:a16="http://schemas.microsoft.com/office/drawing/2014/main" id="{B7B00DA1-EAEC-4A48-BF5E-AA82BC13F0B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85" name="TextovéPole 8784">
          <a:extLst>
            <a:ext uri="{FF2B5EF4-FFF2-40B4-BE49-F238E27FC236}">
              <a16:creationId xmlns:a16="http://schemas.microsoft.com/office/drawing/2014/main" id="{3A8F17C1-BCF4-4798-B189-C804B1168A0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86" name="TextovéPole 8785">
          <a:extLst>
            <a:ext uri="{FF2B5EF4-FFF2-40B4-BE49-F238E27FC236}">
              <a16:creationId xmlns:a16="http://schemas.microsoft.com/office/drawing/2014/main" id="{F2C7F71A-E4F1-45A3-8525-FAD3B1B61B46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87" name="TextovéPole 8786">
          <a:extLst>
            <a:ext uri="{FF2B5EF4-FFF2-40B4-BE49-F238E27FC236}">
              <a16:creationId xmlns:a16="http://schemas.microsoft.com/office/drawing/2014/main" id="{E123A523-B6B8-4667-95B5-22D637CF9FB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88" name="TextovéPole 8787">
          <a:extLst>
            <a:ext uri="{FF2B5EF4-FFF2-40B4-BE49-F238E27FC236}">
              <a16:creationId xmlns:a16="http://schemas.microsoft.com/office/drawing/2014/main" id="{C23BE83C-04C8-4188-983D-124192C58D7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89" name="TextovéPole 8788">
          <a:extLst>
            <a:ext uri="{FF2B5EF4-FFF2-40B4-BE49-F238E27FC236}">
              <a16:creationId xmlns:a16="http://schemas.microsoft.com/office/drawing/2014/main" id="{86469B84-8DC6-481B-AB6A-C611D7E5FC4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90" name="TextovéPole 8789">
          <a:extLst>
            <a:ext uri="{FF2B5EF4-FFF2-40B4-BE49-F238E27FC236}">
              <a16:creationId xmlns:a16="http://schemas.microsoft.com/office/drawing/2014/main" id="{9A1163BC-411D-4935-8D5D-889BEDB67DD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91" name="TextovéPole 8790">
          <a:extLst>
            <a:ext uri="{FF2B5EF4-FFF2-40B4-BE49-F238E27FC236}">
              <a16:creationId xmlns:a16="http://schemas.microsoft.com/office/drawing/2014/main" id="{B82E21D5-461A-4145-BAB5-29B5BBEBF0A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92" name="TextovéPole 8791">
          <a:extLst>
            <a:ext uri="{FF2B5EF4-FFF2-40B4-BE49-F238E27FC236}">
              <a16:creationId xmlns:a16="http://schemas.microsoft.com/office/drawing/2014/main" id="{384E3EFD-5D78-412D-838F-BB3CAE0DB49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93" name="TextovéPole 8792">
          <a:extLst>
            <a:ext uri="{FF2B5EF4-FFF2-40B4-BE49-F238E27FC236}">
              <a16:creationId xmlns:a16="http://schemas.microsoft.com/office/drawing/2014/main" id="{2BAC8C1E-722A-460D-A5FE-6306D4DFB0B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94" name="TextovéPole 8793">
          <a:extLst>
            <a:ext uri="{FF2B5EF4-FFF2-40B4-BE49-F238E27FC236}">
              <a16:creationId xmlns:a16="http://schemas.microsoft.com/office/drawing/2014/main" id="{3EA1B291-DE8A-4B9B-8157-8FFB6379AD3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95" name="TextovéPole 8794">
          <a:extLst>
            <a:ext uri="{FF2B5EF4-FFF2-40B4-BE49-F238E27FC236}">
              <a16:creationId xmlns:a16="http://schemas.microsoft.com/office/drawing/2014/main" id="{24A839FD-56C9-4794-813B-A7381D8F5A0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96" name="TextovéPole 8795">
          <a:extLst>
            <a:ext uri="{FF2B5EF4-FFF2-40B4-BE49-F238E27FC236}">
              <a16:creationId xmlns:a16="http://schemas.microsoft.com/office/drawing/2014/main" id="{0CE799F3-09F0-4208-8AB5-A716F71DAC7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97" name="TextovéPole 8796">
          <a:extLst>
            <a:ext uri="{FF2B5EF4-FFF2-40B4-BE49-F238E27FC236}">
              <a16:creationId xmlns:a16="http://schemas.microsoft.com/office/drawing/2014/main" id="{F65ACC00-B619-4E98-9D8C-8AF777CBB6F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98" name="TextovéPole 8797">
          <a:extLst>
            <a:ext uri="{FF2B5EF4-FFF2-40B4-BE49-F238E27FC236}">
              <a16:creationId xmlns:a16="http://schemas.microsoft.com/office/drawing/2014/main" id="{87BD6A60-D9C2-4095-9CA9-932E38D84A5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799" name="TextovéPole 8798">
          <a:extLst>
            <a:ext uri="{FF2B5EF4-FFF2-40B4-BE49-F238E27FC236}">
              <a16:creationId xmlns:a16="http://schemas.microsoft.com/office/drawing/2014/main" id="{F0F8EA8C-6CA8-4F2C-831E-7CA87079F40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00" name="TextovéPole 8799">
          <a:extLst>
            <a:ext uri="{FF2B5EF4-FFF2-40B4-BE49-F238E27FC236}">
              <a16:creationId xmlns:a16="http://schemas.microsoft.com/office/drawing/2014/main" id="{04B98BBE-25B3-470D-8526-B0DB4EFA4B8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01" name="TextovéPole 8800">
          <a:extLst>
            <a:ext uri="{FF2B5EF4-FFF2-40B4-BE49-F238E27FC236}">
              <a16:creationId xmlns:a16="http://schemas.microsoft.com/office/drawing/2014/main" id="{7A6BB766-BEEE-42FF-B590-C92F5B84DB8A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02" name="TextovéPole 8801">
          <a:extLst>
            <a:ext uri="{FF2B5EF4-FFF2-40B4-BE49-F238E27FC236}">
              <a16:creationId xmlns:a16="http://schemas.microsoft.com/office/drawing/2014/main" id="{0482143F-848A-4385-86E6-B99B376F5BD6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03" name="TextovéPole 8802">
          <a:extLst>
            <a:ext uri="{FF2B5EF4-FFF2-40B4-BE49-F238E27FC236}">
              <a16:creationId xmlns:a16="http://schemas.microsoft.com/office/drawing/2014/main" id="{66932DA3-8250-4AC1-AB76-2ABE7EE6CC01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04" name="TextovéPole 8803">
          <a:extLst>
            <a:ext uri="{FF2B5EF4-FFF2-40B4-BE49-F238E27FC236}">
              <a16:creationId xmlns:a16="http://schemas.microsoft.com/office/drawing/2014/main" id="{673D8FB4-5255-49BE-B836-2F7B78012FA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05" name="TextovéPole 8804">
          <a:extLst>
            <a:ext uri="{FF2B5EF4-FFF2-40B4-BE49-F238E27FC236}">
              <a16:creationId xmlns:a16="http://schemas.microsoft.com/office/drawing/2014/main" id="{CFB3155C-0BDA-4B58-BC65-EF1D3EC7D30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06" name="TextovéPole 8805">
          <a:extLst>
            <a:ext uri="{FF2B5EF4-FFF2-40B4-BE49-F238E27FC236}">
              <a16:creationId xmlns:a16="http://schemas.microsoft.com/office/drawing/2014/main" id="{ADF9ADDE-9EF4-4227-89C3-293BEDE7EA6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07" name="TextovéPole 8806">
          <a:extLst>
            <a:ext uri="{FF2B5EF4-FFF2-40B4-BE49-F238E27FC236}">
              <a16:creationId xmlns:a16="http://schemas.microsoft.com/office/drawing/2014/main" id="{AFA727B1-65E6-492C-99E9-A637830EA6C0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08" name="TextovéPole 8807">
          <a:extLst>
            <a:ext uri="{FF2B5EF4-FFF2-40B4-BE49-F238E27FC236}">
              <a16:creationId xmlns:a16="http://schemas.microsoft.com/office/drawing/2014/main" id="{98DC16B7-E216-4AA2-9E30-8F5550721C5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09" name="TextovéPole 8808">
          <a:extLst>
            <a:ext uri="{FF2B5EF4-FFF2-40B4-BE49-F238E27FC236}">
              <a16:creationId xmlns:a16="http://schemas.microsoft.com/office/drawing/2014/main" id="{E3CE722E-C779-413B-8FDB-4EC839025081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10" name="TextovéPole 8809">
          <a:extLst>
            <a:ext uri="{FF2B5EF4-FFF2-40B4-BE49-F238E27FC236}">
              <a16:creationId xmlns:a16="http://schemas.microsoft.com/office/drawing/2014/main" id="{698F501A-CA3F-4531-983A-29E1A154C8F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11" name="TextovéPole 8810">
          <a:extLst>
            <a:ext uri="{FF2B5EF4-FFF2-40B4-BE49-F238E27FC236}">
              <a16:creationId xmlns:a16="http://schemas.microsoft.com/office/drawing/2014/main" id="{D9883DE7-B357-4DFC-A127-3F1FCCF5B51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12" name="TextovéPole 8811">
          <a:extLst>
            <a:ext uri="{FF2B5EF4-FFF2-40B4-BE49-F238E27FC236}">
              <a16:creationId xmlns:a16="http://schemas.microsoft.com/office/drawing/2014/main" id="{BC8EFF7B-83C8-403C-8101-2D7460DEB1D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13" name="TextovéPole 8812">
          <a:extLst>
            <a:ext uri="{FF2B5EF4-FFF2-40B4-BE49-F238E27FC236}">
              <a16:creationId xmlns:a16="http://schemas.microsoft.com/office/drawing/2014/main" id="{60751C1D-8285-473A-9CA4-7007E4DD424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14" name="TextovéPole 8813">
          <a:extLst>
            <a:ext uri="{FF2B5EF4-FFF2-40B4-BE49-F238E27FC236}">
              <a16:creationId xmlns:a16="http://schemas.microsoft.com/office/drawing/2014/main" id="{6B27D19F-0CC5-4BB3-8FD4-A01F188C406A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15" name="TextovéPole 8814">
          <a:extLst>
            <a:ext uri="{FF2B5EF4-FFF2-40B4-BE49-F238E27FC236}">
              <a16:creationId xmlns:a16="http://schemas.microsoft.com/office/drawing/2014/main" id="{26C65484-9CF2-4126-8D94-AAA82DE9651A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16" name="TextovéPole 8815">
          <a:extLst>
            <a:ext uri="{FF2B5EF4-FFF2-40B4-BE49-F238E27FC236}">
              <a16:creationId xmlns:a16="http://schemas.microsoft.com/office/drawing/2014/main" id="{4C24076E-B428-4E13-AF08-DAB8A0089FB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17" name="TextovéPole 8816">
          <a:extLst>
            <a:ext uri="{FF2B5EF4-FFF2-40B4-BE49-F238E27FC236}">
              <a16:creationId xmlns:a16="http://schemas.microsoft.com/office/drawing/2014/main" id="{47E43D3B-DBB1-4031-AD36-513630BD1ED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18" name="TextovéPole 8817">
          <a:extLst>
            <a:ext uri="{FF2B5EF4-FFF2-40B4-BE49-F238E27FC236}">
              <a16:creationId xmlns:a16="http://schemas.microsoft.com/office/drawing/2014/main" id="{8DE4589B-A75D-42B0-ABC9-506DFF166C5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19" name="TextovéPole 8818">
          <a:extLst>
            <a:ext uri="{FF2B5EF4-FFF2-40B4-BE49-F238E27FC236}">
              <a16:creationId xmlns:a16="http://schemas.microsoft.com/office/drawing/2014/main" id="{A2A3D64D-1D2B-4989-A7F9-DB595290A51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20" name="TextovéPole 8819">
          <a:extLst>
            <a:ext uri="{FF2B5EF4-FFF2-40B4-BE49-F238E27FC236}">
              <a16:creationId xmlns:a16="http://schemas.microsoft.com/office/drawing/2014/main" id="{7F867FA5-A9A5-4D3F-A2D5-96B070EFB73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21" name="TextovéPole 8820">
          <a:extLst>
            <a:ext uri="{FF2B5EF4-FFF2-40B4-BE49-F238E27FC236}">
              <a16:creationId xmlns:a16="http://schemas.microsoft.com/office/drawing/2014/main" id="{D758AA4B-4347-41DC-A649-78F51459415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22" name="TextovéPole 8821">
          <a:extLst>
            <a:ext uri="{FF2B5EF4-FFF2-40B4-BE49-F238E27FC236}">
              <a16:creationId xmlns:a16="http://schemas.microsoft.com/office/drawing/2014/main" id="{ECE02059-62A8-41A8-8755-56D98FAE7F2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23" name="TextovéPole 8822">
          <a:extLst>
            <a:ext uri="{FF2B5EF4-FFF2-40B4-BE49-F238E27FC236}">
              <a16:creationId xmlns:a16="http://schemas.microsoft.com/office/drawing/2014/main" id="{E7D5433C-ED1F-4D77-BF41-560A04B53996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24" name="TextovéPole 8823">
          <a:extLst>
            <a:ext uri="{FF2B5EF4-FFF2-40B4-BE49-F238E27FC236}">
              <a16:creationId xmlns:a16="http://schemas.microsoft.com/office/drawing/2014/main" id="{27538CD6-BC46-4ADF-8FF3-2D82C0C1C74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25" name="TextovéPole 8824">
          <a:extLst>
            <a:ext uri="{FF2B5EF4-FFF2-40B4-BE49-F238E27FC236}">
              <a16:creationId xmlns:a16="http://schemas.microsoft.com/office/drawing/2014/main" id="{E13A8C55-4C06-4F10-A763-F417F3E8862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26" name="TextovéPole 8825">
          <a:extLst>
            <a:ext uri="{FF2B5EF4-FFF2-40B4-BE49-F238E27FC236}">
              <a16:creationId xmlns:a16="http://schemas.microsoft.com/office/drawing/2014/main" id="{35A878EC-E45B-4F13-8F04-693B845DE1A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27" name="TextovéPole 8826">
          <a:extLst>
            <a:ext uri="{FF2B5EF4-FFF2-40B4-BE49-F238E27FC236}">
              <a16:creationId xmlns:a16="http://schemas.microsoft.com/office/drawing/2014/main" id="{8F2D7D2B-8E6D-4372-9E36-EDD4B1160DC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28" name="TextovéPole 8827">
          <a:extLst>
            <a:ext uri="{FF2B5EF4-FFF2-40B4-BE49-F238E27FC236}">
              <a16:creationId xmlns:a16="http://schemas.microsoft.com/office/drawing/2014/main" id="{32B18E2F-6D31-4303-871A-FFD2C33A638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29" name="TextovéPole 8828">
          <a:extLst>
            <a:ext uri="{FF2B5EF4-FFF2-40B4-BE49-F238E27FC236}">
              <a16:creationId xmlns:a16="http://schemas.microsoft.com/office/drawing/2014/main" id="{3707CAF0-250C-41B7-92F6-84C72C8FDEF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30" name="TextovéPole 8829">
          <a:extLst>
            <a:ext uri="{FF2B5EF4-FFF2-40B4-BE49-F238E27FC236}">
              <a16:creationId xmlns:a16="http://schemas.microsoft.com/office/drawing/2014/main" id="{C22A06B1-F1D0-4251-BD08-70F64C855FA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31" name="TextovéPole 8830">
          <a:extLst>
            <a:ext uri="{FF2B5EF4-FFF2-40B4-BE49-F238E27FC236}">
              <a16:creationId xmlns:a16="http://schemas.microsoft.com/office/drawing/2014/main" id="{7215F778-D198-4641-9AD0-DDABD921CC2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32" name="TextovéPole 8831">
          <a:extLst>
            <a:ext uri="{FF2B5EF4-FFF2-40B4-BE49-F238E27FC236}">
              <a16:creationId xmlns:a16="http://schemas.microsoft.com/office/drawing/2014/main" id="{AD624D4D-7576-43CA-8970-575C9E345BC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33" name="TextovéPole 8832">
          <a:extLst>
            <a:ext uri="{FF2B5EF4-FFF2-40B4-BE49-F238E27FC236}">
              <a16:creationId xmlns:a16="http://schemas.microsoft.com/office/drawing/2014/main" id="{30956888-5B82-4AA8-A5DF-AC90682AF99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34" name="TextovéPole 8833">
          <a:extLst>
            <a:ext uri="{FF2B5EF4-FFF2-40B4-BE49-F238E27FC236}">
              <a16:creationId xmlns:a16="http://schemas.microsoft.com/office/drawing/2014/main" id="{FE926F54-6629-433B-B806-7711590241A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35" name="TextovéPole 8834">
          <a:extLst>
            <a:ext uri="{FF2B5EF4-FFF2-40B4-BE49-F238E27FC236}">
              <a16:creationId xmlns:a16="http://schemas.microsoft.com/office/drawing/2014/main" id="{AC9C8B26-4051-46E7-8452-E1DEEA586C9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36" name="TextovéPole 8835">
          <a:extLst>
            <a:ext uri="{FF2B5EF4-FFF2-40B4-BE49-F238E27FC236}">
              <a16:creationId xmlns:a16="http://schemas.microsoft.com/office/drawing/2014/main" id="{8907D1A0-742D-4A70-9854-3321A852A32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37" name="TextovéPole 8836">
          <a:extLst>
            <a:ext uri="{FF2B5EF4-FFF2-40B4-BE49-F238E27FC236}">
              <a16:creationId xmlns:a16="http://schemas.microsoft.com/office/drawing/2014/main" id="{8E6F7F30-FE40-41ED-9833-2E465F15FE7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38" name="TextovéPole 8837">
          <a:extLst>
            <a:ext uri="{FF2B5EF4-FFF2-40B4-BE49-F238E27FC236}">
              <a16:creationId xmlns:a16="http://schemas.microsoft.com/office/drawing/2014/main" id="{01EBDB5E-91BF-4974-8473-7CC7C2D9476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39" name="TextovéPole 8838">
          <a:extLst>
            <a:ext uri="{FF2B5EF4-FFF2-40B4-BE49-F238E27FC236}">
              <a16:creationId xmlns:a16="http://schemas.microsoft.com/office/drawing/2014/main" id="{15A6444A-CFBA-4BBD-BCC2-45F31C615B6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40" name="TextovéPole 8839">
          <a:extLst>
            <a:ext uri="{FF2B5EF4-FFF2-40B4-BE49-F238E27FC236}">
              <a16:creationId xmlns:a16="http://schemas.microsoft.com/office/drawing/2014/main" id="{067491E6-10EA-408F-8321-1543123614A1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41" name="TextovéPole 8840">
          <a:extLst>
            <a:ext uri="{FF2B5EF4-FFF2-40B4-BE49-F238E27FC236}">
              <a16:creationId xmlns:a16="http://schemas.microsoft.com/office/drawing/2014/main" id="{82655B20-3B1B-4292-88EC-E9040DF8E7A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42" name="TextovéPole 8841">
          <a:extLst>
            <a:ext uri="{FF2B5EF4-FFF2-40B4-BE49-F238E27FC236}">
              <a16:creationId xmlns:a16="http://schemas.microsoft.com/office/drawing/2014/main" id="{C5781066-AE2B-4B5D-A26F-FC61A22934B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43" name="TextovéPole 8842">
          <a:extLst>
            <a:ext uri="{FF2B5EF4-FFF2-40B4-BE49-F238E27FC236}">
              <a16:creationId xmlns:a16="http://schemas.microsoft.com/office/drawing/2014/main" id="{F60F1BFC-848C-484D-BC1F-CDD0562BBDB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44" name="TextovéPole 8843">
          <a:extLst>
            <a:ext uri="{FF2B5EF4-FFF2-40B4-BE49-F238E27FC236}">
              <a16:creationId xmlns:a16="http://schemas.microsoft.com/office/drawing/2014/main" id="{8AF9C43A-65E3-4D9A-BAB6-782AAC7CDD9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45" name="TextovéPole 8844">
          <a:extLst>
            <a:ext uri="{FF2B5EF4-FFF2-40B4-BE49-F238E27FC236}">
              <a16:creationId xmlns:a16="http://schemas.microsoft.com/office/drawing/2014/main" id="{EC1E422E-C3DA-4BC7-AED2-78AC8103DB6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46" name="TextovéPole 8845">
          <a:extLst>
            <a:ext uri="{FF2B5EF4-FFF2-40B4-BE49-F238E27FC236}">
              <a16:creationId xmlns:a16="http://schemas.microsoft.com/office/drawing/2014/main" id="{300AE5B0-2CB7-410D-8774-1A2D250DFB4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47" name="TextovéPole 8846">
          <a:extLst>
            <a:ext uri="{FF2B5EF4-FFF2-40B4-BE49-F238E27FC236}">
              <a16:creationId xmlns:a16="http://schemas.microsoft.com/office/drawing/2014/main" id="{1CEDE9AA-541B-4BD7-A9C2-371DC9BD15C6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48" name="TextovéPole 8847">
          <a:extLst>
            <a:ext uri="{FF2B5EF4-FFF2-40B4-BE49-F238E27FC236}">
              <a16:creationId xmlns:a16="http://schemas.microsoft.com/office/drawing/2014/main" id="{88E8F1B2-141F-40FF-850D-8C432735B75A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49" name="TextovéPole 8848">
          <a:extLst>
            <a:ext uri="{FF2B5EF4-FFF2-40B4-BE49-F238E27FC236}">
              <a16:creationId xmlns:a16="http://schemas.microsoft.com/office/drawing/2014/main" id="{30E1F082-3DDF-4653-8F25-858D00372EE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50" name="TextovéPole 8849">
          <a:extLst>
            <a:ext uri="{FF2B5EF4-FFF2-40B4-BE49-F238E27FC236}">
              <a16:creationId xmlns:a16="http://schemas.microsoft.com/office/drawing/2014/main" id="{E218A6B1-D138-414B-82D8-2137090D663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51" name="TextovéPole 8850">
          <a:extLst>
            <a:ext uri="{FF2B5EF4-FFF2-40B4-BE49-F238E27FC236}">
              <a16:creationId xmlns:a16="http://schemas.microsoft.com/office/drawing/2014/main" id="{58F7E26C-92FE-49C2-A3C1-DBE2F2940F6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52" name="TextovéPole 8851">
          <a:extLst>
            <a:ext uri="{FF2B5EF4-FFF2-40B4-BE49-F238E27FC236}">
              <a16:creationId xmlns:a16="http://schemas.microsoft.com/office/drawing/2014/main" id="{56010C99-93E8-4E86-AFC7-339F1FEABA3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53" name="TextovéPole 8852">
          <a:extLst>
            <a:ext uri="{FF2B5EF4-FFF2-40B4-BE49-F238E27FC236}">
              <a16:creationId xmlns:a16="http://schemas.microsoft.com/office/drawing/2014/main" id="{22879F8B-BF69-4549-ACD4-9EF001EA470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54" name="TextovéPole 8853">
          <a:extLst>
            <a:ext uri="{FF2B5EF4-FFF2-40B4-BE49-F238E27FC236}">
              <a16:creationId xmlns:a16="http://schemas.microsoft.com/office/drawing/2014/main" id="{2225EFB6-6ACF-40CA-B69A-A8208CE4A0A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55" name="TextovéPole 8854">
          <a:extLst>
            <a:ext uri="{FF2B5EF4-FFF2-40B4-BE49-F238E27FC236}">
              <a16:creationId xmlns:a16="http://schemas.microsoft.com/office/drawing/2014/main" id="{39453AC9-00CE-4C16-BB0D-6CA4E078F7C6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56" name="TextovéPole 8855">
          <a:extLst>
            <a:ext uri="{FF2B5EF4-FFF2-40B4-BE49-F238E27FC236}">
              <a16:creationId xmlns:a16="http://schemas.microsoft.com/office/drawing/2014/main" id="{99EEDF4A-7AD6-43E9-91AA-9A810D4AD1E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57" name="TextovéPole 8856">
          <a:extLst>
            <a:ext uri="{FF2B5EF4-FFF2-40B4-BE49-F238E27FC236}">
              <a16:creationId xmlns:a16="http://schemas.microsoft.com/office/drawing/2014/main" id="{8622D923-3DE3-4CF0-BE10-0C5A0DA3E38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58" name="TextovéPole 8857">
          <a:extLst>
            <a:ext uri="{FF2B5EF4-FFF2-40B4-BE49-F238E27FC236}">
              <a16:creationId xmlns:a16="http://schemas.microsoft.com/office/drawing/2014/main" id="{40744FDD-A33F-4DAD-AB84-9DD26DFD71E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59" name="TextovéPole 8858">
          <a:extLst>
            <a:ext uri="{FF2B5EF4-FFF2-40B4-BE49-F238E27FC236}">
              <a16:creationId xmlns:a16="http://schemas.microsoft.com/office/drawing/2014/main" id="{211F5F22-5260-4743-A870-F068F9E1F071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60" name="TextovéPole 8859">
          <a:extLst>
            <a:ext uri="{FF2B5EF4-FFF2-40B4-BE49-F238E27FC236}">
              <a16:creationId xmlns:a16="http://schemas.microsoft.com/office/drawing/2014/main" id="{DBB45F30-0ECA-429D-B81D-C54FF6243A1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61" name="TextovéPole 8860">
          <a:extLst>
            <a:ext uri="{FF2B5EF4-FFF2-40B4-BE49-F238E27FC236}">
              <a16:creationId xmlns:a16="http://schemas.microsoft.com/office/drawing/2014/main" id="{921DC57B-E4CC-430F-9853-BBF6E216634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62" name="TextovéPole 8861">
          <a:extLst>
            <a:ext uri="{FF2B5EF4-FFF2-40B4-BE49-F238E27FC236}">
              <a16:creationId xmlns:a16="http://schemas.microsoft.com/office/drawing/2014/main" id="{447884CE-957E-4A63-B38F-48C3303DB0C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63" name="TextovéPole 8862">
          <a:extLst>
            <a:ext uri="{FF2B5EF4-FFF2-40B4-BE49-F238E27FC236}">
              <a16:creationId xmlns:a16="http://schemas.microsoft.com/office/drawing/2014/main" id="{1589574E-3B00-4677-B31D-C37E98DF4B6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64" name="TextovéPole 8863">
          <a:extLst>
            <a:ext uri="{FF2B5EF4-FFF2-40B4-BE49-F238E27FC236}">
              <a16:creationId xmlns:a16="http://schemas.microsoft.com/office/drawing/2014/main" id="{58707F81-8FB5-4641-ADED-7B834F2DD7E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65" name="TextovéPole 8864">
          <a:extLst>
            <a:ext uri="{FF2B5EF4-FFF2-40B4-BE49-F238E27FC236}">
              <a16:creationId xmlns:a16="http://schemas.microsoft.com/office/drawing/2014/main" id="{2A3C78F4-B5CE-4C1A-9A89-D0D2522D81F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66" name="TextovéPole 8865">
          <a:extLst>
            <a:ext uri="{FF2B5EF4-FFF2-40B4-BE49-F238E27FC236}">
              <a16:creationId xmlns:a16="http://schemas.microsoft.com/office/drawing/2014/main" id="{47C32530-0F7A-4521-9360-300E4ED61CE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67" name="TextovéPole 8866">
          <a:extLst>
            <a:ext uri="{FF2B5EF4-FFF2-40B4-BE49-F238E27FC236}">
              <a16:creationId xmlns:a16="http://schemas.microsoft.com/office/drawing/2014/main" id="{9F2AE83B-F938-43BD-95EE-95F20021A05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68" name="TextovéPole 8867">
          <a:extLst>
            <a:ext uri="{FF2B5EF4-FFF2-40B4-BE49-F238E27FC236}">
              <a16:creationId xmlns:a16="http://schemas.microsoft.com/office/drawing/2014/main" id="{EE4645CB-672F-4F08-810C-C5F3E6AE170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69" name="TextovéPole 8868">
          <a:extLst>
            <a:ext uri="{FF2B5EF4-FFF2-40B4-BE49-F238E27FC236}">
              <a16:creationId xmlns:a16="http://schemas.microsoft.com/office/drawing/2014/main" id="{C22FD2BB-A524-4D0D-88FB-BD79D69E83A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70" name="TextovéPole 8869">
          <a:extLst>
            <a:ext uri="{FF2B5EF4-FFF2-40B4-BE49-F238E27FC236}">
              <a16:creationId xmlns:a16="http://schemas.microsoft.com/office/drawing/2014/main" id="{BF44197D-E92E-4445-8D34-940D433C4E8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71" name="TextovéPole 8870">
          <a:extLst>
            <a:ext uri="{FF2B5EF4-FFF2-40B4-BE49-F238E27FC236}">
              <a16:creationId xmlns:a16="http://schemas.microsoft.com/office/drawing/2014/main" id="{34BEAC2F-47C3-479A-81B9-61BA149D261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72" name="TextovéPole 8871">
          <a:extLst>
            <a:ext uri="{FF2B5EF4-FFF2-40B4-BE49-F238E27FC236}">
              <a16:creationId xmlns:a16="http://schemas.microsoft.com/office/drawing/2014/main" id="{260D72E8-C613-4987-94F0-1952B61DFAD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73" name="TextovéPole 8872">
          <a:extLst>
            <a:ext uri="{FF2B5EF4-FFF2-40B4-BE49-F238E27FC236}">
              <a16:creationId xmlns:a16="http://schemas.microsoft.com/office/drawing/2014/main" id="{5479F120-1968-4F99-BC50-AC2511F784A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74" name="TextovéPole 8873">
          <a:extLst>
            <a:ext uri="{FF2B5EF4-FFF2-40B4-BE49-F238E27FC236}">
              <a16:creationId xmlns:a16="http://schemas.microsoft.com/office/drawing/2014/main" id="{BD143A1A-92EA-405B-A905-1B67BBA979B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75" name="TextovéPole 8874">
          <a:extLst>
            <a:ext uri="{FF2B5EF4-FFF2-40B4-BE49-F238E27FC236}">
              <a16:creationId xmlns:a16="http://schemas.microsoft.com/office/drawing/2014/main" id="{CDA9314D-4C14-4491-AD2F-15210573788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76" name="TextovéPole 8875">
          <a:extLst>
            <a:ext uri="{FF2B5EF4-FFF2-40B4-BE49-F238E27FC236}">
              <a16:creationId xmlns:a16="http://schemas.microsoft.com/office/drawing/2014/main" id="{73ED2961-9A28-4B01-98C2-F15708305DA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77" name="TextovéPole 8876">
          <a:extLst>
            <a:ext uri="{FF2B5EF4-FFF2-40B4-BE49-F238E27FC236}">
              <a16:creationId xmlns:a16="http://schemas.microsoft.com/office/drawing/2014/main" id="{9DA400A5-CE94-48AF-99B7-457CFB47E02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78" name="TextovéPole 8877">
          <a:extLst>
            <a:ext uri="{FF2B5EF4-FFF2-40B4-BE49-F238E27FC236}">
              <a16:creationId xmlns:a16="http://schemas.microsoft.com/office/drawing/2014/main" id="{4679A80D-47B8-43CF-8221-E996A5D1388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79" name="TextovéPole 8878">
          <a:extLst>
            <a:ext uri="{FF2B5EF4-FFF2-40B4-BE49-F238E27FC236}">
              <a16:creationId xmlns:a16="http://schemas.microsoft.com/office/drawing/2014/main" id="{EEB1701E-7765-4FAC-9EAE-33F19F4F568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80" name="TextovéPole 8879">
          <a:extLst>
            <a:ext uri="{FF2B5EF4-FFF2-40B4-BE49-F238E27FC236}">
              <a16:creationId xmlns:a16="http://schemas.microsoft.com/office/drawing/2014/main" id="{56D3C367-8BF9-4E74-B133-C88993A6730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81" name="TextovéPole 8880">
          <a:extLst>
            <a:ext uri="{FF2B5EF4-FFF2-40B4-BE49-F238E27FC236}">
              <a16:creationId xmlns:a16="http://schemas.microsoft.com/office/drawing/2014/main" id="{FF3EEE73-B656-453A-B522-9C07FA4B78E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82" name="TextovéPole 8881">
          <a:extLst>
            <a:ext uri="{FF2B5EF4-FFF2-40B4-BE49-F238E27FC236}">
              <a16:creationId xmlns:a16="http://schemas.microsoft.com/office/drawing/2014/main" id="{3117DB8B-4C00-47D7-98BC-2943BC556A6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83" name="TextovéPole 8882">
          <a:extLst>
            <a:ext uri="{FF2B5EF4-FFF2-40B4-BE49-F238E27FC236}">
              <a16:creationId xmlns:a16="http://schemas.microsoft.com/office/drawing/2014/main" id="{CDB8B483-0E39-462E-883E-CE5608260AE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84" name="TextovéPole 8883">
          <a:extLst>
            <a:ext uri="{FF2B5EF4-FFF2-40B4-BE49-F238E27FC236}">
              <a16:creationId xmlns:a16="http://schemas.microsoft.com/office/drawing/2014/main" id="{020EEC0D-D02A-4868-A005-232D59E8152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85" name="TextovéPole 8884">
          <a:extLst>
            <a:ext uri="{FF2B5EF4-FFF2-40B4-BE49-F238E27FC236}">
              <a16:creationId xmlns:a16="http://schemas.microsoft.com/office/drawing/2014/main" id="{C69BC514-651F-42AA-9E2A-98B89655492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86" name="TextovéPole 8885">
          <a:extLst>
            <a:ext uri="{FF2B5EF4-FFF2-40B4-BE49-F238E27FC236}">
              <a16:creationId xmlns:a16="http://schemas.microsoft.com/office/drawing/2014/main" id="{A373B8A9-1363-4AF1-97AC-BDF2649EF62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87" name="TextovéPole 8886">
          <a:extLst>
            <a:ext uri="{FF2B5EF4-FFF2-40B4-BE49-F238E27FC236}">
              <a16:creationId xmlns:a16="http://schemas.microsoft.com/office/drawing/2014/main" id="{3083A1F4-E65B-4502-B65A-B7B438435D16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88" name="TextovéPole 8887">
          <a:extLst>
            <a:ext uri="{FF2B5EF4-FFF2-40B4-BE49-F238E27FC236}">
              <a16:creationId xmlns:a16="http://schemas.microsoft.com/office/drawing/2014/main" id="{B2E1F79A-E483-4391-BA06-1AD3EE8A5FA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89" name="TextovéPole 8888">
          <a:extLst>
            <a:ext uri="{FF2B5EF4-FFF2-40B4-BE49-F238E27FC236}">
              <a16:creationId xmlns:a16="http://schemas.microsoft.com/office/drawing/2014/main" id="{FB186311-CFE8-424F-B81E-31C85B07023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90" name="TextovéPole 8889">
          <a:extLst>
            <a:ext uri="{FF2B5EF4-FFF2-40B4-BE49-F238E27FC236}">
              <a16:creationId xmlns:a16="http://schemas.microsoft.com/office/drawing/2014/main" id="{509BD98B-E29E-4E5E-9B4F-1B0CF47E92E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91" name="TextovéPole 8890">
          <a:extLst>
            <a:ext uri="{FF2B5EF4-FFF2-40B4-BE49-F238E27FC236}">
              <a16:creationId xmlns:a16="http://schemas.microsoft.com/office/drawing/2014/main" id="{1EB3C8D2-0175-4A31-B37F-3C1AF84FCE7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92" name="TextovéPole 8891">
          <a:extLst>
            <a:ext uri="{FF2B5EF4-FFF2-40B4-BE49-F238E27FC236}">
              <a16:creationId xmlns:a16="http://schemas.microsoft.com/office/drawing/2014/main" id="{7848B535-C0DC-4F08-9749-ACC74C62C97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93" name="TextovéPole 8892">
          <a:extLst>
            <a:ext uri="{FF2B5EF4-FFF2-40B4-BE49-F238E27FC236}">
              <a16:creationId xmlns:a16="http://schemas.microsoft.com/office/drawing/2014/main" id="{32630821-9D6D-4C44-A66B-7E0B2096127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94" name="TextovéPole 8893">
          <a:extLst>
            <a:ext uri="{FF2B5EF4-FFF2-40B4-BE49-F238E27FC236}">
              <a16:creationId xmlns:a16="http://schemas.microsoft.com/office/drawing/2014/main" id="{C15D7A98-F8F6-437F-938E-129188D856A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95" name="TextovéPole 8894">
          <a:extLst>
            <a:ext uri="{FF2B5EF4-FFF2-40B4-BE49-F238E27FC236}">
              <a16:creationId xmlns:a16="http://schemas.microsoft.com/office/drawing/2014/main" id="{E72F972E-078C-4607-B7F8-A581CE1B772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96" name="TextovéPole 8895">
          <a:extLst>
            <a:ext uri="{FF2B5EF4-FFF2-40B4-BE49-F238E27FC236}">
              <a16:creationId xmlns:a16="http://schemas.microsoft.com/office/drawing/2014/main" id="{41841C42-DE6C-47E9-8DA3-9573F4F424A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97" name="TextovéPole 8896">
          <a:extLst>
            <a:ext uri="{FF2B5EF4-FFF2-40B4-BE49-F238E27FC236}">
              <a16:creationId xmlns:a16="http://schemas.microsoft.com/office/drawing/2014/main" id="{00184AE0-3C5C-4C4C-A900-32F4D92B299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98" name="TextovéPole 8897">
          <a:extLst>
            <a:ext uri="{FF2B5EF4-FFF2-40B4-BE49-F238E27FC236}">
              <a16:creationId xmlns:a16="http://schemas.microsoft.com/office/drawing/2014/main" id="{16464E0A-9438-4018-AA5B-24C244B6BB2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899" name="TextovéPole 8898">
          <a:extLst>
            <a:ext uri="{FF2B5EF4-FFF2-40B4-BE49-F238E27FC236}">
              <a16:creationId xmlns:a16="http://schemas.microsoft.com/office/drawing/2014/main" id="{675E6A10-035C-4091-832C-649099DBFBD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00" name="TextovéPole 8899">
          <a:extLst>
            <a:ext uri="{FF2B5EF4-FFF2-40B4-BE49-F238E27FC236}">
              <a16:creationId xmlns:a16="http://schemas.microsoft.com/office/drawing/2014/main" id="{EDE2172D-0963-47AA-AA5E-A2CC8DF5B29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01" name="TextovéPole 8900">
          <a:extLst>
            <a:ext uri="{FF2B5EF4-FFF2-40B4-BE49-F238E27FC236}">
              <a16:creationId xmlns:a16="http://schemas.microsoft.com/office/drawing/2014/main" id="{383AE809-D408-4189-8EF8-4122F556906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02" name="TextovéPole 8901">
          <a:extLst>
            <a:ext uri="{FF2B5EF4-FFF2-40B4-BE49-F238E27FC236}">
              <a16:creationId xmlns:a16="http://schemas.microsoft.com/office/drawing/2014/main" id="{C69A1B9F-8358-40E0-B0D4-E8F1E278D76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03" name="TextovéPole 8902">
          <a:extLst>
            <a:ext uri="{FF2B5EF4-FFF2-40B4-BE49-F238E27FC236}">
              <a16:creationId xmlns:a16="http://schemas.microsoft.com/office/drawing/2014/main" id="{40B537C1-00A9-4F60-A762-020B65784E0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04" name="TextovéPole 8903">
          <a:extLst>
            <a:ext uri="{FF2B5EF4-FFF2-40B4-BE49-F238E27FC236}">
              <a16:creationId xmlns:a16="http://schemas.microsoft.com/office/drawing/2014/main" id="{7CBF7D0B-B5F4-416C-995F-4CC1FB8AC2F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05" name="TextovéPole 8904">
          <a:extLst>
            <a:ext uri="{FF2B5EF4-FFF2-40B4-BE49-F238E27FC236}">
              <a16:creationId xmlns:a16="http://schemas.microsoft.com/office/drawing/2014/main" id="{3D5CBFED-C6D4-4B69-8C52-06FA3C9D893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06" name="TextovéPole 8905">
          <a:extLst>
            <a:ext uri="{FF2B5EF4-FFF2-40B4-BE49-F238E27FC236}">
              <a16:creationId xmlns:a16="http://schemas.microsoft.com/office/drawing/2014/main" id="{CED13081-340C-4591-8183-045F5107D82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07" name="TextovéPole 8906">
          <a:extLst>
            <a:ext uri="{FF2B5EF4-FFF2-40B4-BE49-F238E27FC236}">
              <a16:creationId xmlns:a16="http://schemas.microsoft.com/office/drawing/2014/main" id="{F77EFAF2-8363-4191-9521-A5E39DED115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08" name="TextovéPole 8907">
          <a:extLst>
            <a:ext uri="{FF2B5EF4-FFF2-40B4-BE49-F238E27FC236}">
              <a16:creationId xmlns:a16="http://schemas.microsoft.com/office/drawing/2014/main" id="{D3876B06-F138-4A61-B2C0-F92EB5BFB5B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09" name="TextovéPole 8908">
          <a:extLst>
            <a:ext uri="{FF2B5EF4-FFF2-40B4-BE49-F238E27FC236}">
              <a16:creationId xmlns:a16="http://schemas.microsoft.com/office/drawing/2014/main" id="{8572E962-0F34-4541-AC35-C8BEF1214D9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10" name="TextovéPole 8909">
          <a:extLst>
            <a:ext uri="{FF2B5EF4-FFF2-40B4-BE49-F238E27FC236}">
              <a16:creationId xmlns:a16="http://schemas.microsoft.com/office/drawing/2014/main" id="{F5A4F7B4-2B1E-4566-B4BC-E6A4ADE8685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11" name="TextovéPole 8910">
          <a:extLst>
            <a:ext uri="{FF2B5EF4-FFF2-40B4-BE49-F238E27FC236}">
              <a16:creationId xmlns:a16="http://schemas.microsoft.com/office/drawing/2014/main" id="{1C8DAE43-F00F-4180-A275-6554AEEE1EC0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12" name="TextovéPole 8911">
          <a:extLst>
            <a:ext uri="{FF2B5EF4-FFF2-40B4-BE49-F238E27FC236}">
              <a16:creationId xmlns:a16="http://schemas.microsoft.com/office/drawing/2014/main" id="{9FBACE69-4488-45DC-9C20-E302571AD400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13" name="TextovéPole 8912">
          <a:extLst>
            <a:ext uri="{FF2B5EF4-FFF2-40B4-BE49-F238E27FC236}">
              <a16:creationId xmlns:a16="http://schemas.microsoft.com/office/drawing/2014/main" id="{D608E217-4A3F-429E-A9B4-E0E9FF5BC24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14" name="TextovéPole 8913">
          <a:extLst>
            <a:ext uri="{FF2B5EF4-FFF2-40B4-BE49-F238E27FC236}">
              <a16:creationId xmlns:a16="http://schemas.microsoft.com/office/drawing/2014/main" id="{BA3C74BD-C418-461B-88B5-12FC738F065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15" name="TextovéPole 8914">
          <a:extLst>
            <a:ext uri="{FF2B5EF4-FFF2-40B4-BE49-F238E27FC236}">
              <a16:creationId xmlns:a16="http://schemas.microsoft.com/office/drawing/2014/main" id="{0AC16771-198C-4DC5-A65D-5E7E4757BE71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16" name="TextovéPole 8915">
          <a:extLst>
            <a:ext uri="{FF2B5EF4-FFF2-40B4-BE49-F238E27FC236}">
              <a16:creationId xmlns:a16="http://schemas.microsoft.com/office/drawing/2014/main" id="{4B1A68B4-F87B-41C2-9EE7-9A2AE613661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17" name="TextovéPole 8916">
          <a:extLst>
            <a:ext uri="{FF2B5EF4-FFF2-40B4-BE49-F238E27FC236}">
              <a16:creationId xmlns:a16="http://schemas.microsoft.com/office/drawing/2014/main" id="{42293988-C6DE-4ECE-BA4C-A2A1C2651E6A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18" name="TextovéPole 8917">
          <a:extLst>
            <a:ext uri="{FF2B5EF4-FFF2-40B4-BE49-F238E27FC236}">
              <a16:creationId xmlns:a16="http://schemas.microsoft.com/office/drawing/2014/main" id="{BEBD557B-9CDE-4B0B-8367-DBC7F12AE92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19" name="TextovéPole 8918">
          <a:extLst>
            <a:ext uri="{FF2B5EF4-FFF2-40B4-BE49-F238E27FC236}">
              <a16:creationId xmlns:a16="http://schemas.microsoft.com/office/drawing/2014/main" id="{5F215E82-DF0C-4D8E-834D-CE989A230EC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20" name="TextovéPole 8919">
          <a:extLst>
            <a:ext uri="{FF2B5EF4-FFF2-40B4-BE49-F238E27FC236}">
              <a16:creationId xmlns:a16="http://schemas.microsoft.com/office/drawing/2014/main" id="{365C8ACA-6ED9-48B6-AC64-1D5704E44306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21" name="TextovéPole 8920">
          <a:extLst>
            <a:ext uri="{FF2B5EF4-FFF2-40B4-BE49-F238E27FC236}">
              <a16:creationId xmlns:a16="http://schemas.microsoft.com/office/drawing/2014/main" id="{9DD40815-9933-4CCB-BCC2-DB32D39B26E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22" name="TextovéPole 8921">
          <a:extLst>
            <a:ext uri="{FF2B5EF4-FFF2-40B4-BE49-F238E27FC236}">
              <a16:creationId xmlns:a16="http://schemas.microsoft.com/office/drawing/2014/main" id="{454971ED-DC92-4B68-85A5-FA74D81ABC5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23" name="TextovéPole 8922">
          <a:extLst>
            <a:ext uri="{FF2B5EF4-FFF2-40B4-BE49-F238E27FC236}">
              <a16:creationId xmlns:a16="http://schemas.microsoft.com/office/drawing/2014/main" id="{A4AC5B8A-2606-4C23-AC5C-5A7C83AE5D9A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24" name="TextovéPole 8923">
          <a:extLst>
            <a:ext uri="{FF2B5EF4-FFF2-40B4-BE49-F238E27FC236}">
              <a16:creationId xmlns:a16="http://schemas.microsoft.com/office/drawing/2014/main" id="{F039D7A1-3341-4A69-982E-AB7CC5E2DC3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25" name="TextovéPole 8924">
          <a:extLst>
            <a:ext uri="{FF2B5EF4-FFF2-40B4-BE49-F238E27FC236}">
              <a16:creationId xmlns:a16="http://schemas.microsoft.com/office/drawing/2014/main" id="{48C918D8-F104-49A5-B176-10F0BF24931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26" name="TextovéPole 8925">
          <a:extLst>
            <a:ext uri="{FF2B5EF4-FFF2-40B4-BE49-F238E27FC236}">
              <a16:creationId xmlns:a16="http://schemas.microsoft.com/office/drawing/2014/main" id="{E3B5523B-B62A-4D84-AEBB-665A6BE2527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27" name="TextovéPole 8926">
          <a:extLst>
            <a:ext uri="{FF2B5EF4-FFF2-40B4-BE49-F238E27FC236}">
              <a16:creationId xmlns:a16="http://schemas.microsoft.com/office/drawing/2014/main" id="{BBB3C6C0-113E-4EDB-A7B9-AFE092BBA531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28" name="TextovéPole 8927">
          <a:extLst>
            <a:ext uri="{FF2B5EF4-FFF2-40B4-BE49-F238E27FC236}">
              <a16:creationId xmlns:a16="http://schemas.microsoft.com/office/drawing/2014/main" id="{F4729BF6-0AF1-45F0-8863-68B7372049A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29" name="TextovéPole 8928">
          <a:extLst>
            <a:ext uri="{FF2B5EF4-FFF2-40B4-BE49-F238E27FC236}">
              <a16:creationId xmlns:a16="http://schemas.microsoft.com/office/drawing/2014/main" id="{301D68A1-8B27-4880-B32E-2F17FCE469A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30" name="TextovéPole 8929">
          <a:extLst>
            <a:ext uri="{FF2B5EF4-FFF2-40B4-BE49-F238E27FC236}">
              <a16:creationId xmlns:a16="http://schemas.microsoft.com/office/drawing/2014/main" id="{991D207E-119C-4B6B-B28F-37366D08A70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31" name="TextovéPole 8930">
          <a:extLst>
            <a:ext uri="{FF2B5EF4-FFF2-40B4-BE49-F238E27FC236}">
              <a16:creationId xmlns:a16="http://schemas.microsoft.com/office/drawing/2014/main" id="{DACD062F-9256-4A01-84E9-1CEE5D4C167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32" name="TextovéPole 8931">
          <a:extLst>
            <a:ext uri="{FF2B5EF4-FFF2-40B4-BE49-F238E27FC236}">
              <a16:creationId xmlns:a16="http://schemas.microsoft.com/office/drawing/2014/main" id="{EAA85D19-97F2-4F42-BE03-2286453C36C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33" name="TextovéPole 8932">
          <a:extLst>
            <a:ext uri="{FF2B5EF4-FFF2-40B4-BE49-F238E27FC236}">
              <a16:creationId xmlns:a16="http://schemas.microsoft.com/office/drawing/2014/main" id="{A8A5EF71-9362-46D9-AE0F-DD08DE3785D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34" name="TextovéPole 8933">
          <a:extLst>
            <a:ext uri="{FF2B5EF4-FFF2-40B4-BE49-F238E27FC236}">
              <a16:creationId xmlns:a16="http://schemas.microsoft.com/office/drawing/2014/main" id="{5BE5B22D-0DBF-4516-B3F1-6962ECAB76A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35" name="TextovéPole 8934">
          <a:extLst>
            <a:ext uri="{FF2B5EF4-FFF2-40B4-BE49-F238E27FC236}">
              <a16:creationId xmlns:a16="http://schemas.microsoft.com/office/drawing/2014/main" id="{F7E8AB1A-6011-44D6-AA6C-7F52CB1E44F6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36" name="TextovéPole 8935">
          <a:extLst>
            <a:ext uri="{FF2B5EF4-FFF2-40B4-BE49-F238E27FC236}">
              <a16:creationId xmlns:a16="http://schemas.microsoft.com/office/drawing/2014/main" id="{C13D2C88-6E3C-4460-8362-719CF31579C6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37" name="TextovéPole 8936">
          <a:extLst>
            <a:ext uri="{FF2B5EF4-FFF2-40B4-BE49-F238E27FC236}">
              <a16:creationId xmlns:a16="http://schemas.microsoft.com/office/drawing/2014/main" id="{0B7D30A4-696D-4DF8-832E-A30EB58D379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38" name="TextovéPole 8937">
          <a:extLst>
            <a:ext uri="{FF2B5EF4-FFF2-40B4-BE49-F238E27FC236}">
              <a16:creationId xmlns:a16="http://schemas.microsoft.com/office/drawing/2014/main" id="{AB25E02D-47F1-4BE3-A281-35E5186968B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39" name="TextovéPole 8938">
          <a:extLst>
            <a:ext uri="{FF2B5EF4-FFF2-40B4-BE49-F238E27FC236}">
              <a16:creationId xmlns:a16="http://schemas.microsoft.com/office/drawing/2014/main" id="{7D5C26FB-2983-494B-BE2C-4F7C6A3C8970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40" name="TextovéPole 8939">
          <a:extLst>
            <a:ext uri="{FF2B5EF4-FFF2-40B4-BE49-F238E27FC236}">
              <a16:creationId xmlns:a16="http://schemas.microsoft.com/office/drawing/2014/main" id="{8BBEEB8A-F755-4B30-BE68-74818C9E4CE1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41" name="TextovéPole 8940">
          <a:extLst>
            <a:ext uri="{FF2B5EF4-FFF2-40B4-BE49-F238E27FC236}">
              <a16:creationId xmlns:a16="http://schemas.microsoft.com/office/drawing/2014/main" id="{55C26AC5-766A-4649-978B-778EE0A9FC4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42" name="TextovéPole 8941">
          <a:extLst>
            <a:ext uri="{FF2B5EF4-FFF2-40B4-BE49-F238E27FC236}">
              <a16:creationId xmlns:a16="http://schemas.microsoft.com/office/drawing/2014/main" id="{AA0698DE-B0F9-4249-829E-B159E0A2F9A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43" name="TextovéPole 8942">
          <a:extLst>
            <a:ext uri="{FF2B5EF4-FFF2-40B4-BE49-F238E27FC236}">
              <a16:creationId xmlns:a16="http://schemas.microsoft.com/office/drawing/2014/main" id="{02D0CF7E-03C6-4576-A953-55F76B1D54C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44" name="TextovéPole 8943">
          <a:extLst>
            <a:ext uri="{FF2B5EF4-FFF2-40B4-BE49-F238E27FC236}">
              <a16:creationId xmlns:a16="http://schemas.microsoft.com/office/drawing/2014/main" id="{04E65791-AE8C-4DF4-896A-8F584563220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45" name="TextovéPole 8944">
          <a:extLst>
            <a:ext uri="{FF2B5EF4-FFF2-40B4-BE49-F238E27FC236}">
              <a16:creationId xmlns:a16="http://schemas.microsoft.com/office/drawing/2014/main" id="{BDFA8AC6-9690-46D0-802C-22C4D2BA7476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46" name="TextovéPole 8945">
          <a:extLst>
            <a:ext uri="{FF2B5EF4-FFF2-40B4-BE49-F238E27FC236}">
              <a16:creationId xmlns:a16="http://schemas.microsoft.com/office/drawing/2014/main" id="{86D850AF-FF23-4B66-8696-E56E53EB667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47" name="TextovéPole 8946">
          <a:extLst>
            <a:ext uri="{FF2B5EF4-FFF2-40B4-BE49-F238E27FC236}">
              <a16:creationId xmlns:a16="http://schemas.microsoft.com/office/drawing/2014/main" id="{2B78AC88-8042-4CFD-9313-48972360C69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48" name="TextovéPole 8947">
          <a:extLst>
            <a:ext uri="{FF2B5EF4-FFF2-40B4-BE49-F238E27FC236}">
              <a16:creationId xmlns:a16="http://schemas.microsoft.com/office/drawing/2014/main" id="{79CAF430-41FE-4DA0-85EC-2FE8CBB259F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49" name="TextovéPole 8948">
          <a:extLst>
            <a:ext uri="{FF2B5EF4-FFF2-40B4-BE49-F238E27FC236}">
              <a16:creationId xmlns:a16="http://schemas.microsoft.com/office/drawing/2014/main" id="{CD6E58A0-D611-483A-991B-8D97586AC6F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50" name="TextovéPole 8949">
          <a:extLst>
            <a:ext uri="{FF2B5EF4-FFF2-40B4-BE49-F238E27FC236}">
              <a16:creationId xmlns:a16="http://schemas.microsoft.com/office/drawing/2014/main" id="{272EF229-1C99-4414-AFFF-154ADBA1DB8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51" name="TextovéPole 8950">
          <a:extLst>
            <a:ext uri="{FF2B5EF4-FFF2-40B4-BE49-F238E27FC236}">
              <a16:creationId xmlns:a16="http://schemas.microsoft.com/office/drawing/2014/main" id="{8578F72B-9EBA-4F93-B443-8E1EBB25D39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52" name="TextovéPole 8951">
          <a:extLst>
            <a:ext uri="{FF2B5EF4-FFF2-40B4-BE49-F238E27FC236}">
              <a16:creationId xmlns:a16="http://schemas.microsoft.com/office/drawing/2014/main" id="{0BD11972-66A9-448B-B511-7167C19D630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53" name="TextovéPole 8952">
          <a:extLst>
            <a:ext uri="{FF2B5EF4-FFF2-40B4-BE49-F238E27FC236}">
              <a16:creationId xmlns:a16="http://schemas.microsoft.com/office/drawing/2014/main" id="{61120EEC-D9DB-42A3-B617-DA5EC634A40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54" name="TextovéPole 8953">
          <a:extLst>
            <a:ext uri="{FF2B5EF4-FFF2-40B4-BE49-F238E27FC236}">
              <a16:creationId xmlns:a16="http://schemas.microsoft.com/office/drawing/2014/main" id="{A4702E89-A2BA-4391-A025-92A6D714EAA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55" name="TextovéPole 8954">
          <a:extLst>
            <a:ext uri="{FF2B5EF4-FFF2-40B4-BE49-F238E27FC236}">
              <a16:creationId xmlns:a16="http://schemas.microsoft.com/office/drawing/2014/main" id="{3B6A6419-AACD-42BE-9AB3-07F3AFF5487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56" name="TextovéPole 8955">
          <a:extLst>
            <a:ext uri="{FF2B5EF4-FFF2-40B4-BE49-F238E27FC236}">
              <a16:creationId xmlns:a16="http://schemas.microsoft.com/office/drawing/2014/main" id="{CB420190-86E8-438B-98CA-340A6068D77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57" name="TextovéPole 8956">
          <a:extLst>
            <a:ext uri="{FF2B5EF4-FFF2-40B4-BE49-F238E27FC236}">
              <a16:creationId xmlns:a16="http://schemas.microsoft.com/office/drawing/2014/main" id="{447E4DF4-0BDB-4624-BC9D-F03DDB6C369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58" name="TextovéPole 8957">
          <a:extLst>
            <a:ext uri="{FF2B5EF4-FFF2-40B4-BE49-F238E27FC236}">
              <a16:creationId xmlns:a16="http://schemas.microsoft.com/office/drawing/2014/main" id="{1C78A1C6-F935-4DC5-8646-2E58C2830A3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59" name="TextovéPole 8958">
          <a:extLst>
            <a:ext uri="{FF2B5EF4-FFF2-40B4-BE49-F238E27FC236}">
              <a16:creationId xmlns:a16="http://schemas.microsoft.com/office/drawing/2014/main" id="{1A2A7DDB-BA6D-446E-B832-8C7E729EF3C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60" name="TextovéPole 8959">
          <a:extLst>
            <a:ext uri="{FF2B5EF4-FFF2-40B4-BE49-F238E27FC236}">
              <a16:creationId xmlns:a16="http://schemas.microsoft.com/office/drawing/2014/main" id="{ECD6B932-F4F8-4239-BD47-A76C482CA82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61" name="TextovéPole 8960">
          <a:extLst>
            <a:ext uri="{FF2B5EF4-FFF2-40B4-BE49-F238E27FC236}">
              <a16:creationId xmlns:a16="http://schemas.microsoft.com/office/drawing/2014/main" id="{20FDE0DE-41B9-4714-AB78-CD526879A83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62" name="TextovéPole 8961">
          <a:extLst>
            <a:ext uri="{FF2B5EF4-FFF2-40B4-BE49-F238E27FC236}">
              <a16:creationId xmlns:a16="http://schemas.microsoft.com/office/drawing/2014/main" id="{5295311F-56B7-4183-9FE9-A88B23DA114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63" name="TextovéPole 8962">
          <a:extLst>
            <a:ext uri="{FF2B5EF4-FFF2-40B4-BE49-F238E27FC236}">
              <a16:creationId xmlns:a16="http://schemas.microsoft.com/office/drawing/2014/main" id="{30E4D1B2-5061-4C58-95C9-905A02AF8F1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64" name="TextovéPole 8963">
          <a:extLst>
            <a:ext uri="{FF2B5EF4-FFF2-40B4-BE49-F238E27FC236}">
              <a16:creationId xmlns:a16="http://schemas.microsoft.com/office/drawing/2014/main" id="{FCB76308-4F4F-4006-BEF0-663169E73DA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65" name="TextovéPole 8964">
          <a:extLst>
            <a:ext uri="{FF2B5EF4-FFF2-40B4-BE49-F238E27FC236}">
              <a16:creationId xmlns:a16="http://schemas.microsoft.com/office/drawing/2014/main" id="{1BD58B49-CC64-498D-9ADC-24557B290BAA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66" name="TextovéPole 8965">
          <a:extLst>
            <a:ext uri="{FF2B5EF4-FFF2-40B4-BE49-F238E27FC236}">
              <a16:creationId xmlns:a16="http://schemas.microsoft.com/office/drawing/2014/main" id="{B32E2B22-C383-4CE2-BB4A-92C626F833C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67" name="TextovéPole 8966">
          <a:extLst>
            <a:ext uri="{FF2B5EF4-FFF2-40B4-BE49-F238E27FC236}">
              <a16:creationId xmlns:a16="http://schemas.microsoft.com/office/drawing/2014/main" id="{5C3115C4-69F6-46C0-BC4F-835E7F6207B1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68" name="TextovéPole 8967">
          <a:extLst>
            <a:ext uri="{FF2B5EF4-FFF2-40B4-BE49-F238E27FC236}">
              <a16:creationId xmlns:a16="http://schemas.microsoft.com/office/drawing/2014/main" id="{22BBA973-25D3-4AD3-965E-9088F504A26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69" name="TextovéPole 8968">
          <a:extLst>
            <a:ext uri="{FF2B5EF4-FFF2-40B4-BE49-F238E27FC236}">
              <a16:creationId xmlns:a16="http://schemas.microsoft.com/office/drawing/2014/main" id="{AE0188CC-6CFF-4BCD-B852-631F9098413F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70" name="TextovéPole 8969">
          <a:extLst>
            <a:ext uri="{FF2B5EF4-FFF2-40B4-BE49-F238E27FC236}">
              <a16:creationId xmlns:a16="http://schemas.microsoft.com/office/drawing/2014/main" id="{6891A44B-8E52-4A0A-812B-1CBDC2E799F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71" name="TextovéPole 8970">
          <a:extLst>
            <a:ext uri="{FF2B5EF4-FFF2-40B4-BE49-F238E27FC236}">
              <a16:creationId xmlns:a16="http://schemas.microsoft.com/office/drawing/2014/main" id="{D134BAA0-725A-4ED7-A2CC-9B55F678C06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72" name="TextovéPole 8971">
          <a:extLst>
            <a:ext uri="{FF2B5EF4-FFF2-40B4-BE49-F238E27FC236}">
              <a16:creationId xmlns:a16="http://schemas.microsoft.com/office/drawing/2014/main" id="{7BC3C3A7-4923-453D-B30B-A519E24ED95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73" name="TextovéPole 8972">
          <a:extLst>
            <a:ext uri="{FF2B5EF4-FFF2-40B4-BE49-F238E27FC236}">
              <a16:creationId xmlns:a16="http://schemas.microsoft.com/office/drawing/2014/main" id="{F954015A-EAC2-48B7-BB79-DD100BD1E1B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74" name="TextovéPole 8973">
          <a:extLst>
            <a:ext uri="{FF2B5EF4-FFF2-40B4-BE49-F238E27FC236}">
              <a16:creationId xmlns:a16="http://schemas.microsoft.com/office/drawing/2014/main" id="{A2715493-6BD5-49AB-87AB-483A260A7E9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75" name="TextovéPole 8974">
          <a:extLst>
            <a:ext uri="{FF2B5EF4-FFF2-40B4-BE49-F238E27FC236}">
              <a16:creationId xmlns:a16="http://schemas.microsoft.com/office/drawing/2014/main" id="{588FC898-72B1-4B1D-A44B-E2F18D9BAD7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76" name="TextovéPole 8975">
          <a:extLst>
            <a:ext uri="{FF2B5EF4-FFF2-40B4-BE49-F238E27FC236}">
              <a16:creationId xmlns:a16="http://schemas.microsoft.com/office/drawing/2014/main" id="{39555661-EBCF-456F-8FA8-691D9372AD4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77" name="TextovéPole 8976">
          <a:extLst>
            <a:ext uri="{FF2B5EF4-FFF2-40B4-BE49-F238E27FC236}">
              <a16:creationId xmlns:a16="http://schemas.microsoft.com/office/drawing/2014/main" id="{49F2012E-CCDB-4E22-8BA7-C5275BDAFA70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78" name="TextovéPole 8977">
          <a:extLst>
            <a:ext uri="{FF2B5EF4-FFF2-40B4-BE49-F238E27FC236}">
              <a16:creationId xmlns:a16="http://schemas.microsoft.com/office/drawing/2014/main" id="{75F30ECB-AA40-4BD6-882E-D09D54B3AFA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79" name="TextovéPole 8978">
          <a:extLst>
            <a:ext uri="{FF2B5EF4-FFF2-40B4-BE49-F238E27FC236}">
              <a16:creationId xmlns:a16="http://schemas.microsoft.com/office/drawing/2014/main" id="{69D7D31A-B91D-4FB5-B041-BF5C04A90287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80" name="TextovéPole 8979">
          <a:extLst>
            <a:ext uri="{FF2B5EF4-FFF2-40B4-BE49-F238E27FC236}">
              <a16:creationId xmlns:a16="http://schemas.microsoft.com/office/drawing/2014/main" id="{59056CA9-937A-4029-A80E-2A96C876043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81" name="TextovéPole 8980">
          <a:extLst>
            <a:ext uri="{FF2B5EF4-FFF2-40B4-BE49-F238E27FC236}">
              <a16:creationId xmlns:a16="http://schemas.microsoft.com/office/drawing/2014/main" id="{78334A63-DB54-43F2-A279-9A75B06507BD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82" name="TextovéPole 8981">
          <a:extLst>
            <a:ext uri="{FF2B5EF4-FFF2-40B4-BE49-F238E27FC236}">
              <a16:creationId xmlns:a16="http://schemas.microsoft.com/office/drawing/2014/main" id="{EE970165-93C7-4BE2-A6E4-87A92324B83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83" name="TextovéPole 8982">
          <a:extLst>
            <a:ext uri="{FF2B5EF4-FFF2-40B4-BE49-F238E27FC236}">
              <a16:creationId xmlns:a16="http://schemas.microsoft.com/office/drawing/2014/main" id="{5A584D71-DC82-4CC3-8AE3-2780712D2BC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84" name="TextovéPole 8983">
          <a:extLst>
            <a:ext uri="{FF2B5EF4-FFF2-40B4-BE49-F238E27FC236}">
              <a16:creationId xmlns:a16="http://schemas.microsoft.com/office/drawing/2014/main" id="{DF6A9155-8C4A-4C96-A569-5449E8C639F1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85" name="TextovéPole 8984">
          <a:extLst>
            <a:ext uri="{FF2B5EF4-FFF2-40B4-BE49-F238E27FC236}">
              <a16:creationId xmlns:a16="http://schemas.microsoft.com/office/drawing/2014/main" id="{86DD6E05-D0F5-4E07-B920-B508B8A18CEC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86" name="TextovéPole 8985">
          <a:extLst>
            <a:ext uri="{FF2B5EF4-FFF2-40B4-BE49-F238E27FC236}">
              <a16:creationId xmlns:a16="http://schemas.microsoft.com/office/drawing/2014/main" id="{4CB526B2-B322-4629-83EF-DE93B5A7EC65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87" name="TextovéPole 8986">
          <a:extLst>
            <a:ext uri="{FF2B5EF4-FFF2-40B4-BE49-F238E27FC236}">
              <a16:creationId xmlns:a16="http://schemas.microsoft.com/office/drawing/2014/main" id="{61AD8ADE-545A-4B7C-A9F6-BA86B4946F1E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88" name="TextovéPole 8987">
          <a:extLst>
            <a:ext uri="{FF2B5EF4-FFF2-40B4-BE49-F238E27FC236}">
              <a16:creationId xmlns:a16="http://schemas.microsoft.com/office/drawing/2014/main" id="{92466A59-BEC6-4774-9615-0322660CE642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89" name="TextovéPole 8988">
          <a:extLst>
            <a:ext uri="{FF2B5EF4-FFF2-40B4-BE49-F238E27FC236}">
              <a16:creationId xmlns:a16="http://schemas.microsoft.com/office/drawing/2014/main" id="{22EF3464-24BA-48E4-8171-B435BC29D0E9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90" name="TextovéPole 8989">
          <a:extLst>
            <a:ext uri="{FF2B5EF4-FFF2-40B4-BE49-F238E27FC236}">
              <a16:creationId xmlns:a16="http://schemas.microsoft.com/office/drawing/2014/main" id="{1804F61B-27FC-4A06-9F0F-B5D50208937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91" name="TextovéPole 8990">
          <a:extLst>
            <a:ext uri="{FF2B5EF4-FFF2-40B4-BE49-F238E27FC236}">
              <a16:creationId xmlns:a16="http://schemas.microsoft.com/office/drawing/2014/main" id="{6567BBBD-E4EA-420C-AE56-DDE54D013366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92" name="TextovéPole 8991">
          <a:extLst>
            <a:ext uri="{FF2B5EF4-FFF2-40B4-BE49-F238E27FC236}">
              <a16:creationId xmlns:a16="http://schemas.microsoft.com/office/drawing/2014/main" id="{3DCC22D1-D8FC-41F9-9602-9352533FD3A0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93" name="TextovéPole 8992">
          <a:extLst>
            <a:ext uri="{FF2B5EF4-FFF2-40B4-BE49-F238E27FC236}">
              <a16:creationId xmlns:a16="http://schemas.microsoft.com/office/drawing/2014/main" id="{D99CCD97-81F4-4E86-8001-ED641D8CE97B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94" name="TextovéPole 8993">
          <a:extLst>
            <a:ext uri="{FF2B5EF4-FFF2-40B4-BE49-F238E27FC236}">
              <a16:creationId xmlns:a16="http://schemas.microsoft.com/office/drawing/2014/main" id="{7EFD9E89-321F-4527-8798-10BEDB1AEF20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95" name="TextovéPole 8994">
          <a:extLst>
            <a:ext uri="{FF2B5EF4-FFF2-40B4-BE49-F238E27FC236}">
              <a16:creationId xmlns:a16="http://schemas.microsoft.com/office/drawing/2014/main" id="{D6C616C9-C1D0-43FF-9677-A395F4096848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96" name="TextovéPole 8995">
          <a:extLst>
            <a:ext uri="{FF2B5EF4-FFF2-40B4-BE49-F238E27FC236}">
              <a16:creationId xmlns:a16="http://schemas.microsoft.com/office/drawing/2014/main" id="{54876EBD-E7B3-4633-A6B8-A7F53A12FC24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38</xdr:row>
      <xdr:rowOff>0</xdr:rowOff>
    </xdr:from>
    <xdr:ext cx="184731" cy="264560"/>
    <xdr:sp macro="" textlink="">
      <xdr:nvSpPr>
        <xdr:cNvPr id="8997" name="TextovéPole 8996">
          <a:extLst>
            <a:ext uri="{FF2B5EF4-FFF2-40B4-BE49-F238E27FC236}">
              <a16:creationId xmlns:a16="http://schemas.microsoft.com/office/drawing/2014/main" id="{FA3299C5-E612-43DF-B6BE-90A5E5540EC3}"/>
            </a:ext>
          </a:extLst>
        </xdr:cNvPr>
        <xdr:cNvSpPr txBox="1"/>
      </xdr:nvSpPr>
      <xdr:spPr>
        <a:xfrm>
          <a:off x="5389245" y="8061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8998" name="TextovéPole 8997">
          <a:extLst>
            <a:ext uri="{FF2B5EF4-FFF2-40B4-BE49-F238E27FC236}">
              <a16:creationId xmlns:a16="http://schemas.microsoft.com/office/drawing/2014/main" id="{BD75F920-E841-4463-957B-B51F02244CEE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8999" name="TextovéPole 8998">
          <a:extLst>
            <a:ext uri="{FF2B5EF4-FFF2-40B4-BE49-F238E27FC236}">
              <a16:creationId xmlns:a16="http://schemas.microsoft.com/office/drawing/2014/main" id="{BB89B12C-79D3-43B6-B8D5-CA1C2792A359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00" name="TextovéPole 8999">
          <a:extLst>
            <a:ext uri="{FF2B5EF4-FFF2-40B4-BE49-F238E27FC236}">
              <a16:creationId xmlns:a16="http://schemas.microsoft.com/office/drawing/2014/main" id="{CA2ABD4E-FBD1-4773-9EB3-F0FF339094CF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01" name="TextovéPole 9000">
          <a:extLst>
            <a:ext uri="{FF2B5EF4-FFF2-40B4-BE49-F238E27FC236}">
              <a16:creationId xmlns:a16="http://schemas.microsoft.com/office/drawing/2014/main" id="{859B2EF7-20F1-48AD-9032-C4E64F029D6E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02" name="TextovéPole 9001">
          <a:extLst>
            <a:ext uri="{FF2B5EF4-FFF2-40B4-BE49-F238E27FC236}">
              <a16:creationId xmlns:a16="http://schemas.microsoft.com/office/drawing/2014/main" id="{58914DF2-002C-4F1B-9BDB-B707533FAE0A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03" name="TextovéPole 9002">
          <a:extLst>
            <a:ext uri="{FF2B5EF4-FFF2-40B4-BE49-F238E27FC236}">
              <a16:creationId xmlns:a16="http://schemas.microsoft.com/office/drawing/2014/main" id="{2B6D54A2-ED97-471C-A159-2DC598BEB89F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04" name="TextovéPole 9003">
          <a:extLst>
            <a:ext uri="{FF2B5EF4-FFF2-40B4-BE49-F238E27FC236}">
              <a16:creationId xmlns:a16="http://schemas.microsoft.com/office/drawing/2014/main" id="{A8571EB3-CDDA-49B3-9206-BAFDB60ED269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05" name="TextovéPole 9004">
          <a:extLst>
            <a:ext uri="{FF2B5EF4-FFF2-40B4-BE49-F238E27FC236}">
              <a16:creationId xmlns:a16="http://schemas.microsoft.com/office/drawing/2014/main" id="{09A00A0E-849C-4E09-99BD-F69AC31EEE61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06" name="TextovéPole 9005">
          <a:extLst>
            <a:ext uri="{FF2B5EF4-FFF2-40B4-BE49-F238E27FC236}">
              <a16:creationId xmlns:a16="http://schemas.microsoft.com/office/drawing/2014/main" id="{D60D7469-3201-4551-AAE2-F8C49F7F6CC4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07" name="TextovéPole 9006">
          <a:extLst>
            <a:ext uri="{FF2B5EF4-FFF2-40B4-BE49-F238E27FC236}">
              <a16:creationId xmlns:a16="http://schemas.microsoft.com/office/drawing/2014/main" id="{48E52796-2DB4-4A9C-A3A3-AD376579B439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08" name="TextovéPole 9007">
          <a:extLst>
            <a:ext uri="{FF2B5EF4-FFF2-40B4-BE49-F238E27FC236}">
              <a16:creationId xmlns:a16="http://schemas.microsoft.com/office/drawing/2014/main" id="{C8B960EE-B919-47F3-B8D4-F00915AC01E7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09" name="TextovéPole 9008">
          <a:extLst>
            <a:ext uri="{FF2B5EF4-FFF2-40B4-BE49-F238E27FC236}">
              <a16:creationId xmlns:a16="http://schemas.microsoft.com/office/drawing/2014/main" id="{3C01616C-D09F-492B-BFC1-1D46E71F82BB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10" name="TextovéPole 9009">
          <a:extLst>
            <a:ext uri="{FF2B5EF4-FFF2-40B4-BE49-F238E27FC236}">
              <a16:creationId xmlns:a16="http://schemas.microsoft.com/office/drawing/2014/main" id="{3371C803-5BB0-4F0B-8625-D2D9605260B4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11" name="TextovéPole 9010">
          <a:extLst>
            <a:ext uri="{FF2B5EF4-FFF2-40B4-BE49-F238E27FC236}">
              <a16:creationId xmlns:a16="http://schemas.microsoft.com/office/drawing/2014/main" id="{2222B8B2-D664-41AB-9AA8-EBC73100C98A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12" name="TextovéPole 9011">
          <a:extLst>
            <a:ext uri="{FF2B5EF4-FFF2-40B4-BE49-F238E27FC236}">
              <a16:creationId xmlns:a16="http://schemas.microsoft.com/office/drawing/2014/main" id="{C767FAFD-9E2D-4864-9975-2024DE5ABECE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13" name="TextovéPole 9012">
          <a:extLst>
            <a:ext uri="{FF2B5EF4-FFF2-40B4-BE49-F238E27FC236}">
              <a16:creationId xmlns:a16="http://schemas.microsoft.com/office/drawing/2014/main" id="{CF0015AF-7260-4FF6-8689-605017F94A92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14" name="TextovéPole 9013">
          <a:extLst>
            <a:ext uri="{FF2B5EF4-FFF2-40B4-BE49-F238E27FC236}">
              <a16:creationId xmlns:a16="http://schemas.microsoft.com/office/drawing/2014/main" id="{CE396FF8-F464-4ADF-9326-4FECBF39CB07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15" name="TextovéPole 9014">
          <a:extLst>
            <a:ext uri="{FF2B5EF4-FFF2-40B4-BE49-F238E27FC236}">
              <a16:creationId xmlns:a16="http://schemas.microsoft.com/office/drawing/2014/main" id="{EC8A0886-5C51-4BB4-9DD5-0C5F29B65ADC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16" name="TextovéPole 9015">
          <a:extLst>
            <a:ext uri="{FF2B5EF4-FFF2-40B4-BE49-F238E27FC236}">
              <a16:creationId xmlns:a16="http://schemas.microsoft.com/office/drawing/2014/main" id="{A477F61D-77C6-4ECD-AD93-DCFEF76DA1C0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17" name="TextovéPole 9016">
          <a:extLst>
            <a:ext uri="{FF2B5EF4-FFF2-40B4-BE49-F238E27FC236}">
              <a16:creationId xmlns:a16="http://schemas.microsoft.com/office/drawing/2014/main" id="{56919A01-E0D4-44D3-9101-74F3537BF324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18" name="TextovéPole 9017">
          <a:extLst>
            <a:ext uri="{FF2B5EF4-FFF2-40B4-BE49-F238E27FC236}">
              <a16:creationId xmlns:a16="http://schemas.microsoft.com/office/drawing/2014/main" id="{66B523CF-A5E3-4A94-9755-858121EBBCE0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19" name="TextovéPole 9018">
          <a:extLst>
            <a:ext uri="{FF2B5EF4-FFF2-40B4-BE49-F238E27FC236}">
              <a16:creationId xmlns:a16="http://schemas.microsoft.com/office/drawing/2014/main" id="{847AB649-84FE-49A4-8B9B-1F3FC482C84A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20" name="TextovéPole 9019">
          <a:extLst>
            <a:ext uri="{FF2B5EF4-FFF2-40B4-BE49-F238E27FC236}">
              <a16:creationId xmlns:a16="http://schemas.microsoft.com/office/drawing/2014/main" id="{8F292CB6-F22E-4895-B0C9-26A744C4BDC6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21" name="TextovéPole 9020">
          <a:extLst>
            <a:ext uri="{FF2B5EF4-FFF2-40B4-BE49-F238E27FC236}">
              <a16:creationId xmlns:a16="http://schemas.microsoft.com/office/drawing/2014/main" id="{434F22E1-3238-4A22-B189-9EC9E8E314CA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22" name="TextovéPole 9021">
          <a:extLst>
            <a:ext uri="{FF2B5EF4-FFF2-40B4-BE49-F238E27FC236}">
              <a16:creationId xmlns:a16="http://schemas.microsoft.com/office/drawing/2014/main" id="{272D69B6-2011-4D35-A908-8A75E69CC86E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23" name="TextovéPole 9022">
          <a:extLst>
            <a:ext uri="{FF2B5EF4-FFF2-40B4-BE49-F238E27FC236}">
              <a16:creationId xmlns:a16="http://schemas.microsoft.com/office/drawing/2014/main" id="{E506B690-2D8D-4FD4-875B-98E592B5A408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24" name="TextovéPole 9023">
          <a:extLst>
            <a:ext uri="{FF2B5EF4-FFF2-40B4-BE49-F238E27FC236}">
              <a16:creationId xmlns:a16="http://schemas.microsoft.com/office/drawing/2014/main" id="{02540178-074E-429A-8A87-BA8806E93A81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25" name="TextovéPole 9024">
          <a:extLst>
            <a:ext uri="{FF2B5EF4-FFF2-40B4-BE49-F238E27FC236}">
              <a16:creationId xmlns:a16="http://schemas.microsoft.com/office/drawing/2014/main" id="{4C0D1EEF-7D51-4425-83A0-6E38570C1B03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26" name="TextovéPole 9025">
          <a:extLst>
            <a:ext uri="{FF2B5EF4-FFF2-40B4-BE49-F238E27FC236}">
              <a16:creationId xmlns:a16="http://schemas.microsoft.com/office/drawing/2014/main" id="{FEB970D9-50D8-4764-B9AE-D5CF9125BBFA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27" name="TextovéPole 9026">
          <a:extLst>
            <a:ext uri="{FF2B5EF4-FFF2-40B4-BE49-F238E27FC236}">
              <a16:creationId xmlns:a16="http://schemas.microsoft.com/office/drawing/2014/main" id="{FB8180D0-285D-4AF9-B1A1-24C4BB9200F0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28" name="TextovéPole 9027">
          <a:extLst>
            <a:ext uri="{FF2B5EF4-FFF2-40B4-BE49-F238E27FC236}">
              <a16:creationId xmlns:a16="http://schemas.microsoft.com/office/drawing/2014/main" id="{12400E20-B9B9-4FAF-9984-32E84E6A3CF0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29" name="TextovéPole 9028">
          <a:extLst>
            <a:ext uri="{FF2B5EF4-FFF2-40B4-BE49-F238E27FC236}">
              <a16:creationId xmlns:a16="http://schemas.microsoft.com/office/drawing/2014/main" id="{1AC11E9C-4C20-42B6-9290-104AC4EE482C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30" name="TextovéPole 9029">
          <a:extLst>
            <a:ext uri="{FF2B5EF4-FFF2-40B4-BE49-F238E27FC236}">
              <a16:creationId xmlns:a16="http://schemas.microsoft.com/office/drawing/2014/main" id="{9490E68E-1C42-44FB-9A32-551BC23BC227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31" name="TextovéPole 9030">
          <a:extLst>
            <a:ext uri="{FF2B5EF4-FFF2-40B4-BE49-F238E27FC236}">
              <a16:creationId xmlns:a16="http://schemas.microsoft.com/office/drawing/2014/main" id="{3EF33D75-E01A-49AD-8193-9883A4608D06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32" name="TextovéPole 9031">
          <a:extLst>
            <a:ext uri="{FF2B5EF4-FFF2-40B4-BE49-F238E27FC236}">
              <a16:creationId xmlns:a16="http://schemas.microsoft.com/office/drawing/2014/main" id="{EF813427-4517-47FF-AA11-7091E447A0C7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33" name="TextovéPole 9032">
          <a:extLst>
            <a:ext uri="{FF2B5EF4-FFF2-40B4-BE49-F238E27FC236}">
              <a16:creationId xmlns:a16="http://schemas.microsoft.com/office/drawing/2014/main" id="{3E32BF96-32A5-4FFD-B2AF-951C999E2BB8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34" name="TextovéPole 9033">
          <a:extLst>
            <a:ext uri="{FF2B5EF4-FFF2-40B4-BE49-F238E27FC236}">
              <a16:creationId xmlns:a16="http://schemas.microsoft.com/office/drawing/2014/main" id="{BA6CD58A-F259-4DA1-AAF7-0FEDE2DFE6D3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35" name="TextovéPole 9034">
          <a:extLst>
            <a:ext uri="{FF2B5EF4-FFF2-40B4-BE49-F238E27FC236}">
              <a16:creationId xmlns:a16="http://schemas.microsoft.com/office/drawing/2014/main" id="{52755073-635C-46A9-AA7E-9D9C80F093DF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36" name="TextovéPole 9035">
          <a:extLst>
            <a:ext uri="{FF2B5EF4-FFF2-40B4-BE49-F238E27FC236}">
              <a16:creationId xmlns:a16="http://schemas.microsoft.com/office/drawing/2014/main" id="{B95E9742-ECBD-4F0B-981B-DB06C67D7682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37" name="TextovéPole 9036">
          <a:extLst>
            <a:ext uri="{FF2B5EF4-FFF2-40B4-BE49-F238E27FC236}">
              <a16:creationId xmlns:a16="http://schemas.microsoft.com/office/drawing/2014/main" id="{473A6B66-97E8-4118-BB37-76DCE1219F05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38" name="TextovéPole 9037">
          <a:extLst>
            <a:ext uri="{FF2B5EF4-FFF2-40B4-BE49-F238E27FC236}">
              <a16:creationId xmlns:a16="http://schemas.microsoft.com/office/drawing/2014/main" id="{FA38F137-B28B-4885-BC99-C89DB406B330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39" name="TextovéPole 9038">
          <a:extLst>
            <a:ext uri="{FF2B5EF4-FFF2-40B4-BE49-F238E27FC236}">
              <a16:creationId xmlns:a16="http://schemas.microsoft.com/office/drawing/2014/main" id="{150A1375-D291-4E09-9CA5-3215F03DA12E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40" name="TextovéPole 9039">
          <a:extLst>
            <a:ext uri="{FF2B5EF4-FFF2-40B4-BE49-F238E27FC236}">
              <a16:creationId xmlns:a16="http://schemas.microsoft.com/office/drawing/2014/main" id="{A81C3D9E-CB32-4BD1-B57D-0E4C29E341DA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41" name="TextovéPole 9040">
          <a:extLst>
            <a:ext uri="{FF2B5EF4-FFF2-40B4-BE49-F238E27FC236}">
              <a16:creationId xmlns:a16="http://schemas.microsoft.com/office/drawing/2014/main" id="{3BF10C06-9B8C-46A5-9344-5CEBB22FB9A1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42" name="TextovéPole 9041">
          <a:extLst>
            <a:ext uri="{FF2B5EF4-FFF2-40B4-BE49-F238E27FC236}">
              <a16:creationId xmlns:a16="http://schemas.microsoft.com/office/drawing/2014/main" id="{46A937A0-93A9-443E-9022-80E348F877F5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43" name="TextovéPole 9042">
          <a:extLst>
            <a:ext uri="{FF2B5EF4-FFF2-40B4-BE49-F238E27FC236}">
              <a16:creationId xmlns:a16="http://schemas.microsoft.com/office/drawing/2014/main" id="{0B8A99FC-A665-4E51-82C7-6C141DD91814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44" name="TextovéPole 9043">
          <a:extLst>
            <a:ext uri="{FF2B5EF4-FFF2-40B4-BE49-F238E27FC236}">
              <a16:creationId xmlns:a16="http://schemas.microsoft.com/office/drawing/2014/main" id="{1C110FFA-D362-458B-948C-9180991A07DF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45" name="TextovéPole 9044">
          <a:extLst>
            <a:ext uri="{FF2B5EF4-FFF2-40B4-BE49-F238E27FC236}">
              <a16:creationId xmlns:a16="http://schemas.microsoft.com/office/drawing/2014/main" id="{BF305259-DAA0-4C39-B013-E7AEB0DA2CA5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46" name="TextovéPole 9045">
          <a:extLst>
            <a:ext uri="{FF2B5EF4-FFF2-40B4-BE49-F238E27FC236}">
              <a16:creationId xmlns:a16="http://schemas.microsoft.com/office/drawing/2014/main" id="{B5158C6C-BAA9-4BAF-8816-C87726B28D9C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47" name="TextovéPole 9046">
          <a:extLst>
            <a:ext uri="{FF2B5EF4-FFF2-40B4-BE49-F238E27FC236}">
              <a16:creationId xmlns:a16="http://schemas.microsoft.com/office/drawing/2014/main" id="{3FFBD8E3-079D-418B-A5AA-56065AF0EA17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48" name="TextovéPole 9047">
          <a:extLst>
            <a:ext uri="{FF2B5EF4-FFF2-40B4-BE49-F238E27FC236}">
              <a16:creationId xmlns:a16="http://schemas.microsoft.com/office/drawing/2014/main" id="{5244295C-84A6-4EB0-8A40-361AE6B278BE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49" name="TextovéPole 9048">
          <a:extLst>
            <a:ext uri="{FF2B5EF4-FFF2-40B4-BE49-F238E27FC236}">
              <a16:creationId xmlns:a16="http://schemas.microsoft.com/office/drawing/2014/main" id="{D5117221-CE5A-4D20-822F-527E92E26B2F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50" name="TextovéPole 9049">
          <a:extLst>
            <a:ext uri="{FF2B5EF4-FFF2-40B4-BE49-F238E27FC236}">
              <a16:creationId xmlns:a16="http://schemas.microsoft.com/office/drawing/2014/main" id="{FC10759A-518C-4856-8B3E-7D96544B3CF5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51" name="TextovéPole 9050">
          <a:extLst>
            <a:ext uri="{FF2B5EF4-FFF2-40B4-BE49-F238E27FC236}">
              <a16:creationId xmlns:a16="http://schemas.microsoft.com/office/drawing/2014/main" id="{BAA0E0C6-7F6E-4064-9668-63DDAE7BBD81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52" name="TextovéPole 9051">
          <a:extLst>
            <a:ext uri="{FF2B5EF4-FFF2-40B4-BE49-F238E27FC236}">
              <a16:creationId xmlns:a16="http://schemas.microsoft.com/office/drawing/2014/main" id="{0408D31D-60DE-4A23-AFD7-AA82FB9D007B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53" name="TextovéPole 9052">
          <a:extLst>
            <a:ext uri="{FF2B5EF4-FFF2-40B4-BE49-F238E27FC236}">
              <a16:creationId xmlns:a16="http://schemas.microsoft.com/office/drawing/2014/main" id="{5DF6E7B8-9F52-4CA5-BFD1-788DB028793D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54" name="TextovéPole 9053">
          <a:extLst>
            <a:ext uri="{FF2B5EF4-FFF2-40B4-BE49-F238E27FC236}">
              <a16:creationId xmlns:a16="http://schemas.microsoft.com/office/drawing/2014/main" id="{B3D76687-EE49-44D1-81F3-F09303B2DB7F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55" name="TextovéPole 9054">
          <a:extLst>
            <a:ext uri="{FF2B5EF4-FFF2-40B4-BE49-F238E27FC236}">
              <a16:creationId xmlns:a16="http://schemas.microsoft.com/office/drawing/2014/main" id="{CEBCD438-A904-4AD1-93E3-10E512CC0037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56" name="TextovéPole 9055">
          <a:extLst>
            <a:ext uri="{FF2B5EF4-FFF2-40B4-BE49-F238E27FC236}">
              <a16:creationId xmlns:a16="http://schemas.microsoft.com/office/drawing/2014/main" id="{60E81A7A-339C-4763-8C6A-36951388D267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57" name="TextovéPole 9056">
          <a:extLst>
            <a:ext uri="{FF2B5EF4-FFF2-40B4-BE49-F238E27FC236}">
              <a16:creationId xmlns:a16="http://schemas.microsoft.com/office/drawing/2014/main" id="{FDFAD2AA-D1C7-4436-91E7-97C31C3F843F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58" name="TextovéPole 9057">
          <a:extLst>
            <a:ext uri="{FF2B5EF4-FFF2-40B4-BE49-F238E27FC236}">
              <a16:creationId xmlns:a16="http://schemas.microsoft.com/office/drawing/2014/main" id="{D9EDC5AE-3AEC-4615-B413-3C912F265019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59" name="TextovéPole 9058">
          <a:extLst>
            <a:ext uri="{FF2B5EF4-FFF2-40B4-BE49-F238E27FC236}">
              <a16:creationId xmlns:a16="http://schemas.microsoft.com/office/drawing/2014/main" id="{C90FF88D-1CB9-49C5-832A-5D3483098238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60" name="TextovéPole 9059">
          <a:extLst>
            <a:ext uri="{FF2B5EF4-FFF2-40B4-BE49-F238E27FC236}">
              <a16:creationId xmlns:a16="http://schemas.microsoft.com/office/drawing/2014/main" id="{ABD8907F-6192-482D-895F-86A1DEC76A3F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61" name="TextovéPole 9060">
          <a:extLst>
            <a:ext uri="{FF2B5EF4-FFF2-40B4-BE49-F238E27FC236}">
              <a16:creationId xmlns:a16="http://schemas.microsoft.com/office/drawing/2014/main" id="{B0B970D9-D203-480E-A069-71FC317FA434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62" name="TextovéPole 9061">
          <a:extLst>
            <a:ext uri="{FF2B5EF4-FFF2-40B4-BE49-F238E27FC236}">
              <a16:creationId xmlns:a16="http://schemas.microsoft.com/office/drawing/2014/main" id="{19F7001E-F047-40D9-81AA-CE861A2BDFDF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63" name="TextovéPole 9062">
          <a:extLst>
            <a:ext uri="{FF2B5EF4-FFF2-40B4-BE49-F238E27FC236}">
              <a16:creationId xmlns:a16="http://schemas.microsoft.com/office/drawing/2014/main" id="{629C7AC2-9BDF-45BE-972E-D4DDCD85C531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64" name="TextovéPole 9063">
          <a:extLst>
            <a:ext uri="{FF2B5EF4-FFF2-40B4-BE49-F238E27FC236}">
              <a16:creationId xmlns:a16="http://schemas.microsoft.com/office/drawing/2014/main" id="{D66309C7-E87E-4266-83A3-B631F14E1D60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65" name="TextovéPole 9064">
          <a:extLst>
            <a:ext uri="{FF2B5EF4-FFF2-40B4-BE49-F238E27FC236}">
              <a16:creationId xmlns:a16="http://schemas.microsoft.com/office/drawing/2014/main" id="{245DBC0C-3506-491B-BD00-C5D0133A663D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66" name="TextovéPole 9065">
          <a:extLst>
            <a:ext uri="{FF2B5EF4-FFF2-40B4-BE49-F238E27FC236}">
              <a16:creationId xmlns:a16="http://schemas.microsoft.com/office/drawing/2014/main" id="{F45527B4-D655-4FB5-99BA-51C88FC8570C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67" name="TextovéPole 9066">
          <a:extLst>
            <a:ext uri="{FF2B5EF4-FFF2-40B4-BE49-F238E27FC236}">
              <a16:creationId xmlns:a16="http://schemas.microsoft.com/office/drawing/2014/main" id="{C4A2348C-A22E-4271-88DD-2F94EE1A1618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68" name="TextovéPole 9067">
          <a:extLst>
            <a:ext uri="{FF2B5EF4-FFF2-40B4-BE49-F238E27FC236}">
              <a16:creationId xmlns:a16="http://schemas.microsoft.com/office/drawing/2014/main" id="{4C64F269-1C7B-4665-874B-459C72EB8CB5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69" name="TextovéPole 9068">
          <a:extLst>
            <a:ext uri="{FF2B5EF4-FFF2-40B4-BE49-F238E27FC236}">
              <a16:creationId xmlns:a16="http://schemas.microsoft.com/office/drawing/2014/main" id="{8C15EA7B-EFE2-4482-9BFA-9A9987B47020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70" name="TextovéPole 9069">
          <a:extLst>
            <a:ext uri="{FF2B5EF4-FFF2-40B4-BE49-F238E27FC236}">
              <a16:creationId xmlns:a16="http://schemas.microsoft.com/office/drawing/2014/main" id="{2295985B-3D59-4A5A-94A3-C44575C6EBAD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71" name="TextovéPole 9070">
          <a:extLst>
            <a:ext uri="{FF2B5EF4-FFF2-40B4-BE49-F238E27FC236}">
              <a16:creationId xmlns:a16="http://schemas.microsoft.com/office/drawing/2014/main" id="{A83F7E33-46AD-4E63-BB40-F5AE750BC24A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72" name="TextovéPole 9071">
          <a:extLst>
            <a:ext uri="{FF2B5EF4-FFF2-40B4-BE49-F238E27FC236}">
              <a16:creationId xmlns:a16="http://schemas.microsoft.com/office/drawing/2014/main" id="{38103979-C9EE-4963-B621-EBF2BBC5CFD2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73" name="TextovéPole 9072">
          <a:extLst>
            <a:ext uri="{FF2B5EF4-FFF2-40B4-BE49-F238E27FC236}">
              <a16:creationId xmlns:a16="http://schemas.microsoft.com/office/drawing/2014/main" id="{7110D34D-8EA2-40E8-BD48-7735596D25BF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74" name="TextovéPole 9073">
          <a:extLst>
            <a:ext uri="{FF2B5EF4-FFF2-40B4-BE49-F238E27FC236}">
              <a16:creationId xmlns:a16="http://schemas.microsoft.com/office/drawing/2014/main" id="{F45877A4-3D55-4FF4-B25A-2484958F0147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75" name="TextovéPole 9074">
          <a:extLst>
            <a:ext uri="{FF2B5EF4-FFF2-40B4-BE49-F238E27FC236}">
              <a16:creationId xmlns:a16="http://schemas.microsoft.com/office/drawing/2014/main" id="{A99D9821-5165-45FD-A669-0C33330B3016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76" name="TextovéPole 9075">
          <a:extLst>
            <a:ext uri="{FF2B5EF4-FFF2-40B4-BE49-F238E27FC236}">
              <a16:creationId xmlns:a16="http://schemas.microsoft.com/office/drawing/2014/main" id="{296A045B-E125-46AE-9078-0FC9FE2831A4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35</xdr:row>
      <xdr:rowOff>11206</xdr:rowOff>
    </xdr:from>
    <xdr:ext cx="184731" cy="264560"/>
    <xdr:sp macro="" textlink="">
      <xdr:nvSpPr>
        <xdr:cNvPr id="9077" name="TextovéPole 9076">
          <a:extLst>
            <a:ext uri="{FF2B5EF4-FFF2-40B4-BE49-F238E27FC236}">
              <a16:creationId xmlns:a16="http://schemas.microsoft.com/office/drawing/2014/main" id="{8FAB440C-99D4-4934-B7D9-0851B05531CD}"/>
            </a:ext>
          </a:extLst>
        </xdr:cNvPr>
        <xdr:cNvSpPr txBox="1"/>
      </xdr:nvSpPr>
      <xdr:spPr>
        <a:xfrm>
          <a:off x="5389245" y="7570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78" name="TextovéPole 9077">
          <a:extLst>
            <a:ext uri="{FF2B5EF4-FFF2-40B4-BE49-F238E27FC236}">
              <a16:creationId xmlns:a16="http://schemas.microsoft.com/office/drawing/2014/main" id="{1C2FF658-5D66-4CD3-B30C-3E23E793386D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79" name="TextovéPole 9078">
          <a:extLst>
            <a:ext uri="{FF2B5EF4-FFF2-40B4-BE49-F238E27FC236}">
              <a16:creationId xmlns:a16="http://schemas.microsoft.com/office/drawing/2014/main" id="{3518B5C0-AC81-4474-A049-E45ACD335F79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80" name="TextovéPole 9079">
          <a:extLst>
            <a:ext uri="{FF2B5EF4-FFF2-40B4-BE49-F238E27FC236}">
              <a16:creationId xmlns:a16="http://schemas.microsoft.com/office/drawing/2014/main" id="{668AA674-74F2-4F38-89AF-9F10E534D5CA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81" name="TextovéPole 9080">
          <a:extLst>
            <a:ext uri="{FF2B5EF4-FFF2-40B4-BE49-F238E27FC236}">
              <a16:creationId xmlns:a16="http://schemas.microsoft.com/office/drawing/2014/main" id="{353B77C8-7513-4683-A6A7-F773176EA525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82" name="TextovéPole 9081">
          <a:extLst>
            <a:ext uri="{FF2B5EF4-FFF2-40B4-BE49-F238E27FC236}">
              <a16:creationId xmlns:a16="http://schemas.microsoft.com/office/drawing/2014/main" id="{AE75E93C-76AF-4B72-97B8-59ED7B95F9EB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83" name="TextovéPole 9082">
          <a:extLst>
            <a:ext uri="{FF2B5EF4-FFF2-40B4-BE49-F238E27FC236}">
              <a16:creationId xmlns:a16="http://schemas.microsoft.com/office/drawing/2014/main" id="{A18D2C71-270F-4187-823D-A31F2D317BC9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84" name="TextovéPole 9083">
          <a:extLst>
            <a:ext uri="{FF2B5EF4-FFF2-40B4-BE49-F238E27FC236}">
              <a16:creationId xmlns:a16="http://schemas.microsoft.com/office/drawing/2014/main" id="{633EA92A-3EDF-41FC-A0B2-BE5D3176EC9B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85" name="TextovéPole 9084">
          <a:extLst>
            <a:ext uri="{FF2B5EF4-FFF2-40B4-BE49-F238E27FC236}">
              <a16:creationId xmlns:a16="http://schemas.microsoft.com/office/drawing/2014/main" id="{D96D5B91-E79C-4580-9030-ECAA804973B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86" name="TextovéPole 9085">
          <a:extLst>
            <a:ext uri="{FF2B5EF4-FFF2-40B4-BE49-F238E27FC236}">
              <a16:creationId xmlns:a16="http://schemas.microsoft.com/office/drawing/2014/main" id="{D4887199-8C1E-49FD-A493-5A35DEA0A69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87" name="TextovéPole 9086">
          <a:extLst>
            <a:ext uri="{FF2B5EF4-FFF2-40B4-BE49-F238E27FC236}">
              <a16:creationId xmlns:a16="http://schemas.microsoft.com/office/drawing/2014/main" id="{364A4EA0-2DED-4C32-9D6C-2B3F6D7E98C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88" name="TextovéPole 9087">
          <a:extLst>
            <a:ext uri="{FF2B5EF4-FFF2-40B4-BE49-F238E27FC236}">
              <a16:creationId xmlns:a16="http://schemas.microsoft.com/office/drawing/2014/main" id="{7982BD45-5EFE-41F8-9679-F484B0ECBFCA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89" name="TextovéPole 9088">
          <a:extLst>
            <a:ext uri="{FF2B5EF4-FFF2-40B4-BE49-F238E27FC236}">
              <a16:creationId xmlns:a16="http://schemas.microsoft.com/office/drawing/2014/main" id="{C59BFDAB-A89A-493D-8A59-CCA254EC0BA6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90" name="TextovéPole 9089">
          <a:extLst>
            <a:ext uri="{FF2B5EF4-FFF2-40B4-BE49-F238E27FC236}">
              <a16:creationId xmlns:a16="http://schemas.microsoft.com/office/drawing/2014/main" id="{0B81505F-9F9D-4C2A-8E44-2C2BD753E7F1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91" name="TextovéPole 9090">
          <a:extLst>
            <a:ext uri="{FF2B5EF4-FFF2-40B4-BE49-F238E27FC236}">
              <a16:creationId xmlns:a16="http://schemas.microsoft.com/office/drawing/2014/main" id="{D6B30E0E-9D7B-494E-9F72-ADF1A109748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92" name="TextovéPole 9091">
          <a:extLst>
            <a:ext uri="{FF2B5EF4-FFF2-40B4-BE49-F238E27FC236}">
              <a16:creationId xmlns:a16="http://schemas.microsoft.com/office/drawing/2014/main" id="{A920B76C-AD9D-4EF8-A65C-BD1A44CE639D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93" name="TextovéPole 9092">
          <a:extLst>
            <a:ext uri="{FF2B5EF4-FFF2-40B4-BE49-F238E27FC236}">
              <a16:creationId xmlns:a16="http://schemas.microsoft.com/office/drawing/2014/main" id="{5741E292-F6C3-47CA-951B-B0C002362A64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94" name="TextovéPole 9093">
          <a:extLst>
            <a:ext uri="{FF2B5EF4-FFF2-40B4-BE49-F238E27FC236}">
              <a16:creationId xmlns:a16="http://schemas.microsoft.com/office/drawing/2014/main" id="{1DAD25AA-720C-44E8-86F5-9B924AFAC8E3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95" name="TextovéPole 9094">
          <a:extLst>
            <a:ext uri="{FF2B5EF4-FFF2-40B4-BE49-F238E27FC236}">
              <a16:creationId xmlns:a16="http://schemas.microsoft.com/office/drawing/2014/main" id="{B7B85D8F-D326-4DB1-9A05-937E5DE35576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96" name="TextovéPole 9095">
          <a:extLst>
            <a:ext uri="{FF2B5EF4-FFF2-40B4-BE49-F238E27FC236}">
              <a16:creationId xmlns:a16="http://schemas.microsoft.com/office/drawing/2014/main" id="{06512D8C-9266-4F76-9E3E-4D533A8BEE3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97" name="TextovéPole 9096">
          <a:extLst>
            <a:ext uri="{FF2B5EF4-FFF2-40B4-BE49-F238E27FC236}">
              <a16:creationId xmlns:a16="http://schemas.microsoft.com/office/drawing/2014/main" id="{AEDC3889-0AB9-4902-B665-1FB3246CE905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98" name="TextovéPole 9097">
          <a:extLst>
            <a:ext uri="{FF2B5EF4-FFF2-40B4-BE49-F238E27FC236}">
              <a16:creationId xmlns:a16="http://schemas.microsoft.com/office/drawing/2014/main" id="{9082AC12-6448-4688-9439-B36AE0B5721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099" name="TextovéPole 9098">
          <a:extLst>
            <a:ext uri="{FF2B5EF4-FFF2-40B4-BE49-F238E27FC236}">
              <a16:creationId xmlns:a16="http://schemas.microsoft.com/office/drawing/2014/main" id="{F4DD1A0A-526F-415E-AC65-E202D4A9743D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00" name="TextovéPole 9099">
          <a:extLst>
            <a:ext uri="{FF2B5EF4-FFF2-40B4-BE49-F238E27FC236}">
              <a16:creationId xmlns:a16="http://schemas.microsoft.com/office/drawing/2014/main" id="{E54FA8E9-9860-4C59-A74E-70F1AFE89123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01" name="TextovéPole 9100">
          <a:extLst>
            <a:ext uri="{FF2B5EF4-FFF2-40B4-BE49-F238E27FC236}">
              <a16:creationId xmlns:a16="http://schemas.microsoft.com/office/drawing/2014/main" id="{5F01DBD2-1FA7-41CC-B2A5-0D9B4FD79147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02" name="TextovéPole 9101">
          <a:extLst>
            <a:ext uri="{FF2B5EF4-FFF2-40B4-BE49-F238E27FC236}">
              <a16:creationId xmlns:a16="http://schemas.microsoft.com/office/drawing/2014/main" id="{1C9579B7-E195-4F3A-BD58-EF297A8E2BF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03" name="TextovéPole 9102">
          <a:extLst>
            <a:ext uri="{FF2B5EF4-FFF2-40B4-BE49-F238E27FC236}">
              <a16:creationId xmlns:a16="http://schemas.microsoft.com/office/drawing/2014/main" id="{4300FABD-06C0-498D-95F4-E95694D3F9B1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04" name="TextovéPole 9103">
          <a:extLst>
            <a:ext uri="{FF2B5EF4-FFF2-40B4-BE49-F238E27FC236}">
              <a16:creationId xmlns:a16="http://schemas.microsoft.com/office/drawing/2014/main" id="{5142FB51-4153-4094-B320-C8FEA8AFCDDB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05" name="TextovéPole 9104">
          <a:extLst>
            <a:ext uri="{FF2B5EF4-FFF2-40B4-BE49-F238E27FC236}">
              <a16:creationId xmlns:a16="http://schemas.microsoft.com/office/drawing/2014/main" id="{B351FAB5-893F-486A-8DE1-8358C7304059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06" name="TextovéPole 9105">
          <a:extLst>
            <a:ext uri="{FF2B5EF4-FFF2-40B4-BE49-F238E27FC236}">
              <a16:creationId xmlns:a16="http://schemas.microsoft.com/office/drawing/2014/main" id="{8D1AC23E-48E3-45B5-8D3A-6FA13CDC2A50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07" name="TextovéPole 9106">
          <a:extLst>
            <a:ext uri="{FF2B5EF4-FFF2-40B4-BE49-F238E27FC236}">
              <a16:creationId xmlns:a16="http://schemas.microsoft.com/office/drawing/2014/main" id="{CA1C7621-96E2-43A0-8CB5-CA7E2FC889E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08" name="TextovéPole 9107">
          <a:extLst>
            <a:ext uri="{FF2B5EF4-FFF2-40B4-BE49-F238E27FC236}">
              <a16:creationId xmlns:a16="http://schemas.microsoft.com/office/drawing/2014/main" id="{BC8BB9ED-1921-45F5-8C9F-124D80365029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09" name="TextovéPole 9108">
          <a:extLst>
            <a:ext uri="{FF2B5EF4-FFF2-40B4-BE49-F238E27FC236}">
              <a16:creationId xmlns:a16="http://schemas.microsoft.com/office/drawing/2014/main" id="{082FBD76-F6B6-4397-947F-FCAD7033C30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10" name="TextovéPole 9109">
          <a:extLst>
            <a:ext uri="{FF2B5EF4-FFF2-40B4-BE49-F238E27FC236}">
              <a16:creationId xmlns:a16="http://schemas.microsoft.com/office/drawing/2014/main" id="{9F2032F7-FB08-4DF4-82F4-415A96D2A7DF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11" name="TextovéPole 9110">
          <a:extLst>
            <a:ext uri="{FF2B5EF4-FFF2-40B4-BE49-F238E27FC236}">
              <a16:creationId xmlns:a16="http://schemas.microsoft.com/office/drawing/2014/main" id="{E62B619E-9D77-469B-8BC0-8918C1466A5D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12" name="TextovéPole 9111">
          <a:extLst>
            <a:ext uri="{FF2B5EF4-FFF2-40B4-BE49-F238E27FC236}">
              <a16:creationId xmlns:a16="http://schemas.microsoft.com/office/drawing/2014/main" id="{A9CC0F12-1321-4659-B381-71B9145AD99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13" name="TextovéPole 9112">
          <a:extLst>
            <a:ext uri="{FF2B5EF4-FFF2-40B4-BE49-F238E27FC236}">
              <a16:creationId xmlns:a16="http://schemas.microsoft.com/office/drawing/2014/main" id="{E766A77E-4F1F-4EB4-9DAB-24AC5B01028A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14" name="TextovéPole 9113">
          <a:extLst>
            <a:ext uri="{FF2B5EF4-FFF2-40B4-BE49-F238E27FC236}">
              <a16:creationId xmlns:a16="http://schemas.microsoft.com/office/drawing/2014/main" id="{89FAAA67-8F2C-456A-8D64-E49F8CE9B8AD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15" name="TextovéPole 9114">
          <a:extLst>
            <a:ext uri="{FF2B5EF4-FFF2-40B4-BE49-F238E27FC236}">
              <a16:creationId xmlns:a16="http://schemas.microsoft.com/office/drawing/2014/main" id="{D0B04F47-E893-4527-9F5E-B8E4A9F2FB9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16" name="TextovéPole 9115">
          <a:extLst>
            <a:ext uri="{FF2B5EF4-FFF2-40B4-BE49-F238E27FC236}">
              <a16:creationId xmlns:a16="http://schemas.microsoft.com/office/drawing/2014/main" id="{080ACE8B-8127-4691-85B4-0B29E19933AF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17" name="TextovéPole 9116">
          <a:extLst>
            <a:ext uri="{FF2B5EF4-FFF2-40B4-BE49-F238E27FC236}">
              <a16:creationId xmlns:a16="http://schemas.microsoft.com/office/drawing/2014/main" id="{99F77FA8-BBFA-4A5B-92B5-1A3350F1EEF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18" name="TextovéPole 9117">
          <a:extLst>
            <a:ext uri="{FF2B5EF4-FFF2-40B4-BE49-F238E27FC236}">
              <a16:creationId xmlns:a16="http://schemas.microsoft.com/office/drawing/2014/main" id="{E3A680F0-5B29-4375-868D-186F91DD9069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19" name="TextovéPole 9118">
          <a:extLst>
            <a:ext uri="{FF2B5EF4-FFF2-40B4-BE49-F238E27FC236}">
              <a16:creationId xmlns:a16="http://schemas.microsoft.com/office/drawing/2014/main" id="{769E7AD0-ED9D-48EF-85DB-0E011E38946D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20" name="TextovéPole 9119">
          <a:extLst>
            <a:ext uri="{FF2B5EF4-FFF2-40B4-BE49-F238E27FC236}">
              <a16:creationId xmlns:a16="http://schemas.microsoft.com/office/drawing/2014/main" id="{A6DFDE03-79AF-4212-A5FB-6FBFE2FED6C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21" name="TextovéPole 9120">
          <a:extLst>
            <a:ext uri="{FF2B5EF4-FFF2-40B4-BE49-F238E27FC236}">
              <a16:creationId xmlns:a16="http://schemas.microsoft.com/office/drawing/2014/main" id="{11EE6534-30EB-4770-BA38-BE13685FE6C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22" name="TextovéPole 9121">
          <a:extLst>
            <a:ext uri="{FF2B5EF4-FFF2-40B4-BE49-F238E27FC236}">
              <a16:creationId xmlns:a16="http://schemas.microsoft.com/office/drawing/2014/main" id="{7F507B93-9EFD-4899-AFAD-9C914B8266A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23" name="TextovéPole 9122">
          <a:extLst>
            <a:ext uri="{FF2B5EF4-FFF2-40B4-BE49-F238E27FC236}">
              <a16:creationId xmlns:a16="http://schemas.microsoft.com/office/drawing/2014/main" id="{5DA72D70-BF23-4203-BB73-BA8E80E6FB74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24" name="TextovéPole 9123">
          <a:extLst>
            <a:ext uri="{FF2B5EF4-FFF2-40B4-BE49-F238E27FC236}">
              <a16:creationId xmlns:a16="http://schemas.microsoft.com/office/drawing/2014/main" id="{77439ED0-43B0-41CE-A9C3-A2BD6EDEB8F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25" name="TextovéPole 9124">
          <a:extLst>
            <a:ext uri="{FF2B5EF4-FFF2-40B4-BE49-F238E27FC236}">
              <a16:creationId xmlns:a16="http://schemas.microsoft.com/office/drawing/2014/main" id="{FBE6B0E7-D780-4748-AE6D-F1C0D4ADADD4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26" name="TextovéPole 9125">
          <a:extLst>
            <a:ext uri="{FF2B5EF4-FFF2-40B4-BE49-F238E27FC236}">
              <a16:creationId xmlns:a16="http://schemas.microsoft.com/office/drawing/2014/main" id="{4DD04E7C-643F-4168-A62A-CC4EED38DB4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27" name="TextovéPole 9126">
          <a:extLst>
            <a:ext uri="{FF2B5EF4-FFF2-40B4-BE49-F238E27FC236}">
              <a16:creationId xmlns:a16="http://schemas.microsoft.com/office/drawing/2014/main" id="{F0AFD404-4C93-4269-9FA1-224B8E62967D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28" name="TextovéPole 9127">
          <a:extLst>
            <a:ext uri="{FF2B5EF4-FFF2-40B4-BE49-F238E27FC236}">
              <a16:creationId xmlns:a16="http://schemas.microsoft.com/office/drawing/2014/main" id="{BA180526-9B17-4EA3-A8E5-0D8FDEB6F0D5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29" name="TextovéPole 9128">
          <a:extLst>
            <a:ext uri="{FF2B5EF4-FFF2-40B4-BE49-F238E27FC236}">
              <a16:creationId xmlns:a16="http://schemas.microsoft.com/office/drawing/2014/main" id="{A87F008D-DFD0-4AA6-91ED-1DA0E364442A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30" name="TextovéPole 9129">
          <a:extLst>
            <a:ext uri="{FF2B5EF4-FFF2-40B4-BE49-F238E27FC236}">
              <a16:creationId xmlns:a16="http://schemas.microsoft.com/office/drawing/2014/main" id="{485C1620-A8B1-4880-8F8A-A1C6E28347D0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31" name="TextovéPole 9130">
          <a:extLst>
            <a:ext uri="{FF2B5EF4-FFF2-40B4-BE49-F238E27FC236}">
              <a16:creationId xmlns:a16="http://schemas.microsoft.com/office/drawing/2014/main" id="{C2A47DD3-95AA-4FDF-9926-819D7CA312FA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32" name="TextovéPole 9131">
          <a:extLst>
            <a:ext uri="{FF2B5EF4-FFF2-40B4-BE49-F238E27FC236}">
              <a16:creationId xmlns:a16="http://schemas.microsoft.com/office/drawing/2014/main" id="{79B3DD71-BE9C-496C-BE4F-41277144BB47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33" name="TextovéPole 9132">
          <a:extLst>
            <a:ext uri="{FF2B5EF4-FFF2-40B4-BE49-F238E27FC236}">
              <a16:creationId xmlns:a16="http://schemas.microsoft.com/office/drawing/2014/main" id="{A5FA8E77-56B0-4D96-80E4-B6A7F9536FC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34" name="TextovéPole 9133">
          <a:extLst>
            <a:ext uri="{FF2B5EF4-FFF2-40B4-BE49-F238E27FC236}">
              <a16:creationId xmlns:a16="http://schemas.microsoft.com/office/drawing/2014/main" id="{697B79AB-8940-48E3-8583-9D7FAF4BD0EB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35" name="TextovéPole 9134">
          <a:extLst>
            <a:ext uri="{FF2B5EF4-FFF2-40B4-BE49-F238E27FC236}">
              <a16:creationId xmlns:a16="http://schemas.microsoft.com/office/drawing/2014/main" id="{F119CAD9-90FC-4486-B6F5-8A3034DFB8B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36" name="TextovéPole 9135">
          <a:extLst>
            <a:ext uri="{FF2B5EF4-FFF2-40B4-BE49-F238E27FC236}">
              <a16:creationId xmlns:a16="http://schemas.microsoft.com/office/drawing/2014/main" id="{543B48FF-8401-4E3B-B11D-CB251B3C0406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37" name="TextovéPole 9136">
          <a:extLst>
            <a:ext uri="{FF2B5EF4-FFF2-40B4-BE49-F238E27FC236}">
              <a16:creationId xmlns:a16="http://schemas.microsoft.com/office/drawing/2014/main" id="{9843D6FE-6A7F-4922-A233-A84D4FF0832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38" name="TextovéPole 9137">
          <a:extLst>
            <a:ext uri="{FF2B5EF4-FFF2-40B4-BE49-F238E27FC236}">
              <a16:creationId xmlns:a16="http://schemas.microsoft.com/office/drawing/2014/main" id="{DD266952-29D8-4B68-A915-B20392ADE024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39" name="TextovéPole 9138">
          <a:extLst>
            <a:ext uri="{FF2B5EF4-FFF2-40B4-BE49-F238E27FC236}">
              <a16:creationId xmlns:a16="http://schemas.microsoft.com/office/drawing/2014/main" id="{8CEDB871-A1A2-4E40-9DF0-74C50A5FC23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40" name="TextovéPole 9139">
          <a:extLst>
            <a:ext uri="{FF2B5EF4-FFF2-40B4-BE49-F238E27FC236}">
              <a16:creationId xmlns:a16="http://schemas.microsoft.com/office/drawing/2014/main" id="{9B0FF39A-F2B3-42BA-82DA-DF23FBF4A131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41" name="TextovéPole 9140">
          <a:extLst>
            <a:ext uri="{FF2B5EF4-FFF2-40B4-BE49-F238E27FC236}">
              <a16:creationId xmlns:a16="http://schemas.microsoft.com/office/drawing/2014/main" id="{33EEF1D5-7818-4008-A89B-0279212BF186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42" name="TextovéPole 9141">
          <a:extLst>
            <a:ext uri="{FF2B5EF4-FFF2-40B4-BE49-F238E27FC236}">
              <a16:creationId xmlns:a16="http://schemas.microsoft.com/office/drawing/2014/main" id="{CFEC343D-DA3B-422F-8F1C-3DE369A65260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43" name="TextovéPole 9142">
          <a:extLst>
            <a:ext uri="{FF2B5EF4-FFF2-40B4-BE49-F238E27FC236}">
              <a16:creationId xmlns:a16="http://schemas.microsoft.com/office/drawing/2014/main" id="{1852D194-0429-4B41-9AAB-606F0A7EEC40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44" name="TextovéPole 9143">
          <a:extLst>
            <a:ext uri="{FF2B5EF4-FFF2-40B4-BE49-F238E27FC236}">
              <a16:creationId xmlns:a16="http://schemas.microsoft.com/office/drawing/2014/main" id="{24CF6101-AD29-4136-96AF-2E9A3EC9B8D1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45" name="TextovéPole 9144">
          <a:extLst>
            <a:ext uri="{FF2B5EF4-FFF2-40B4-BE49-F238E27FC236}">
              <a16:creationId xmlns:a16="http://schemas.microsoft.com/office/drawing/2014/main" id="{E539FC3D-C1BD-4BC6-ADCE-FAA07CE8F6C3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46" name="TextovéPole 9145">
          <a:extLst>
            <a:ext uri="{FF2B5EF4-FFF2-40B4-BE49-F238E27FC236}">
              <a16:creationId xmlns:a16="http://schemas.microsoft.com/office/drawing/2014/main" id="{DD907F5E-1BEB-445E-A8C8-3954DC2F0C2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47" name="TextovéPole 9146">
          <a:extLst>
            <a:ext uri="{FF2B5EF4-FFF2-40B4-BE49-F238E27FC236}">
              <a16:creationId xmlns:a16="http://schemas.microsoft.com/office/drawing/2014/main" id="{278ABE81-BA02-41D4-91CE-40092592BAE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48" name="TextovéPole 9147">
          <a:extLst>
            <a:ext uri="{FF2B5EF4-FFF2-40B4-BE49-F238E27FC236}">
              <a16:creationId xmlns:a16="http://schemas.microsoft.com/office/drawing/2014/main" id="{3C28F3F4-3623-4740-91D9-1C9786DA2F23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49" name="TextovéPole 9148">
          <a:extLst>
            <a:ext uri="{FF2B5EF4-FFF2-40B4-BE49-F238E27FC236}">
              <a16:creationId xmlns:a16="http://schemas.microsoft.com/office/drawing/2014/main" id="{A7322FF9-7B99-45C7-B7FE-8E98ED935D62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50" name="TextovéPole 9149">
          <a:extLst>
            <a:ext uri="{FF2B5EF4-FFF2-40B4-BE49-F238E27FC236}">
              <a16:creationId xmlns:a16="http://schemas.microsoft.com/office/drawing/2014/main" id="{B22A8F66-EA9E-4DE8-AD3A-CE2FE5C89B7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51" name="TextovéPole 9150">
          <a:extLst>
            <a:ext uri="{FF2B5EF4-FFF2-40B4-BE49-F238E27FC236}">
              <a16:creationId xmlns:a16="http://schemas.microsoft.com/office/drawing/2014/main" id="{1E107D7B-B216-4936-B285-8773717A390B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52" name="TextovéPole 9151">
          <a:extLst>
            <a:ext uri="{FF2B5EF4-FFF2-40B4-BE49-F238E27FC236}">
              <a16:creationId xmlns:a16="http://schemas.microsoft.com/office/drawing/2014/main" id="{AF6206FC-464A-4E87-ACD8-8FDA1D12024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53" name="TextovéPole 9152">
          <a:extLst>
            <a:ext uri="{FF2B5EF4-FFF2-40B4-BE49-F238E27FC236}">
              <a16:creationId xmlns:a16="http://schemas.microsoft.com/office/drawing/2014/main" id="{EF073704-C108-42F8-92F8-F52A75DBFE01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54" name="TextovéPole 9153">
          <a:extLst>
            <a:ext uri="{FF2B5EF4-FFF2-40B4-BE49-F238E27FC236}">
              <a16:creationId xmlns:a16="http://schemas.microsoft.com/office/drawing/2014/main" id="{F0A2A772-59E8-499A-BD72-5AB296356B39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55" name="TextovéPole 9154">
          <a:extLst>
            <a:ext uri="{FF2B5EF4-FFF2-40B4-BE49-F238E27FC236}">
              <a16:creationId xmlns:a16="http://schemas.microsoft.com/office/drawing/2014/main" id="{6F2E3DF9-3908-495F-B174-0A70EE224AC2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56" name="TextovéPole 9155">
          <a:extLst>
            <a:ext uri="{FF2B5EF4-FFF2-40B4-BE49-F238E27FC236}">
              <a16:creationId xmlns:a16="http://schemas.microsoft.com/office/drawing/2014/main" id="{8E05628E-DAF4-4512-B434-BDCCD9D9DFB6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57" name="TextovéPole 9156">
          <a:extLst>
            <a:ext uri="{FF2B5EF4-FFF2-40B4-BE49-F238E27FC236}">
              <a16:creationId xmlns:a16="http://schemas.microsoft.com/office/drawing/2014/main" id="{5A33D25C-C6B2-4493-BD67-228D09B80E01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58" name="TextovéPole 9157">
          <a:extLst>
            <a:ext uri="{FF2B5EF4-FFF2-40B4-BE49-F238E27FC236}">
              <a16:creationId xmlns:a16="http://schemas.microsoft.com/office/drawing/2014/main" id="{F93169F5-CC14-44CA-9C5B-03D28EA9D566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59" name="TextovéPole 9158">
          <a:extLst>
            <a:ext uri="{FF2B5EF4-FFF2-40B4-BE49-F238E27FC236}">
              <a16:creationId xmlns:a16="http://schemas.microsoft.com/office/drawing/2014/main" id="{783DF1C1-799E-476B-8377-E953B5C2B1A7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60" name="TextovéPole 9159">
          <a:extLst>
            <a:ext uri="{FF2B5EF4-FFF2-40B4-BE49-F238E27FC236}">
              <a16:creationId xmlns:a16="http://schemas.microsoft.com/office/drawing/2014/main" id="{EEFDA1F6-78AB-4C41-8CD9-690A691AB1F9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61" name="TextovéPole 9160">
          <a:extLst>
            <a:ext uri="{FF2B5EF4-FFF2-40B4-BE49-F238E27FC236}">
              <a16:creationId xmlns:a16="http://schemas.microsoft.com/office/drawing/2014/main" id="{5D01BCAD-7774-4AF1-B3C8-3824B4FA19E6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62" name="TextovéPole 9161">
          <a:extLst>
            <a:ext uri="{FF2B5EF4-FFF2-40B4-BE49-F238E27FC236}">
              <a16:creationId xmlns:a16="http://schemas.microsoft.com/office/drawing/2014/main" id="{4F51E9EE-A597-4AFE-985D-FF5C2FFE7780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63" name="TextovéPole 9162">
          <a:extLst>
            <a:ext uri="{FF2B5EF4-FFF2-40B4-BE49-F238E27FC236}">
              <a16:creationId xmlns:a16="http://schemas.microsoft.com/office/drawing/2014/main" id="{B2AC3A87-400F-4ADB-A24C-D29DC96096C1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64" name="TextovéPole 9163">
          <a:extLst>
            <a:ext uri="{FF2B5EF4-FFF2-40B4-BE49-F238E27FC236}">
              <a16:creationId xmlns:a16="http://schemas.microsoft.com/office/drawing/2014/main" id="{B5E268C1-CE9A-4587-A8FB-81319FFE3D8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65" name="TextovéPole 9164">
          <a:extLst>
            <a:ext uri="{FF2B5EF4-FFF2-40B4-BE49-F238E27FC236}">
              <a16:creationId xmlns:a16="http://schemas.microsoft.com/office/drawing/2014/main" id="{380F992A-07ED-4111-87AF-588EDCFD49A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66" name="TextovéPole 9165">
          <a:extLst>
            <a:ext uri="{FF2B5EF4-FFF2-40B4-BE49-F238E27FC236}">
              <a16:creationId xmlns:a16="http://schemas.microsoft.com/office/drawing/2014/main" id="{AA215B66-4B09-45E7-BEC7-D1E81081A659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67" name="TextovéPole 9166">
          <a:extLst>
            <a:ext uri="{FF2B5EF4-FFF2-40B4-BE49-F238E27FC236}">
              <a16:creationId xmlns:a16="http://schemas.microsoft.com/office/drawing/2014/main" id="{004997A9-5315-4762-A750-50E03E195854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68" name="TextovéPole 9167">
          <a:extLst>
            <a:ext uri="{FF2B5EF4-FFF2-40B4-BE49-F238E27FC236}">
              <a16:creationId xmlns:a16="http://schemas.microsoft.com/office/drawing/2014/main" id="{D06CC310-D85C-40FD-9E2C-466A9EF3378B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69" name="TextovéPole 9168">
          <a:extLst>
            <a:ext uri="{FF2B5EF4-FFF2-40B4-BE49-F238E27FC236}">
              <a16:creationId xmlns:a16="http://schemas.microsoft.com/office/drawing/2014/main" id="{2F27FEEA-1AF1-438D-9296-E89E52883349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70" name="TextovéPole 9169">
          <a:extLst>
            <a:ext uri="{FF2B5EF4-FFF2-40B4-BE49-F238E27FC236}">
              <a16:creationId xmlns:a16="http://schemas.microsoft.com/office/drawing/2014/main" id="{956E66EF-07A2-4EFA-9D16-1997EB19CF73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71" name="TextovéPole 9170">
          <a:extLst>
            <a:ext uri="{FF2B5EF4-FFF2-40B4-BE49-F238E27FC236}">
              <a16:creationId xmlns:a16="http://schemas.microsoft.com/office/drawing/2014/main" id="{892A7148-3C00-4A04-BEE5-118655766F6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72" name="TextovéPole 9171">
          <a:extLst>
            <a:ext uri="{FF2B5EF4-FFF2-40B4-BE49-F238E27FC236}">
              <a16:creationId xmlns:a16="http://schemas.microsoft.com/office/drawing/2014/main" id="{77F9350F-7B26-4A7B-85B5-23C7B28247E2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73" name="TextovéPole 9172">
          <a:extLst>
            <a:ext uri="{FF2B5EF4-FFF2-40B4-BE49-F238E27FC236}">
              <a16:creationId xmlns:a16="http://schemas.microsoft.com/office/drawing/2014/main" id="{60C1C30B-C5BC-4687-8E41-0A18689031B5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74" name="TextovéPole 9173">
          <a:extLst>
            <a:ext uri="{FF2B5EF4-FFF2-40B4-BE49-F238E27FC236}">
              <a16:creationId xmlns:a16="http://schemas.microsoft.com/office/drawing/2014/main" id="{ABD285D3-D49C-498C-A5CE-3222742B93B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75" name="TextovéPole 9174">
          <a:extLst>
            <a:ext uri="{FF2B5EF4-FFF2-40B4-BE49-F238E27FC236}">
              <a16:creationId xmlns:a16="http://schemas.microsoft.com/office/drawing/2014/main" id="{778A7091-91A9-4EBA-BE31-BB6CFF0DFAA4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76" name="TextovéPole 9175">
          <a:extLst>
            <a:ext uri="{FF2B5EF4-FFF2-40B4-BE49-F238E27FC236}">
              <a16:creationId xmlns:a16="http://schemas.microsoft.com/office/drawing/2014/main" id="{628ABD96-38C9-4273-B413-1D0A820A6152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77" name="TextovéPole 9176">
          <a:extLst>
            <a:ext uri="{FF2B5EF4-FFF2-40B4-BE49-F238E27FC236}">
              <a16:creationId xmlns:a16="http://schemas.microsoft.com/office/drawing/2014/main" id="{2CDC83B0-5024-4AB7-9775-3CE28B3980F4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78" name="TextovéPole 9177">
          <a:extLst>
            <a:ext uri="{FF2B5EF4-FFF2-40B4-BE49-F238E27FC236}">
              <a16:creationId xmlns:a16="http://schemas.microsoft.com/office/drawing/2014/main" id="{35C975A2-A2C4-4F22-8EDF-070EB70D5622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79" name="TextovéPole 9178">
          <a:extLst>
            <a:ext uri="{FF2B5EF4-FFF2-40B4-BE49-F238E27FC236}">
              <a16:creationId xmlns:a16="http://schemas.microsoft.com/office/drawing/2014/main" id="{8F8C6534-FF4C-45DA-8373-C5D2B7C04601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80" name="TextovéPole 9179">
          <a:extLst>
            <a:ext uri="{FF2B5EF4-FFF2-40B4-BE49-F238E27FC236}">
              <a16:creationId xmlns:a16="http://schemas.microsoft.com/office/drawing/2014/main" id="{863278B4-1DA0-497D-B6EB-480897AFAECA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81" name="TextovéPole 9180">
          <a:extLst>
            <a:ext uri="{FF2B5EF4-FFF2-40B4-BE49-F238E27FC236}">
              <a16:creationId xmlns:a16="http://schemas.microsoft.com/office/drawing/2014/main" id="{D8EF0EAB-CEE0-481A-9F3B-E82626C2EB3A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82" name="TextovéPole 9181">
          <a:extLst>
            <a:ext uri="{FF2B5EF4-FFF2-40B4-BE49-F238E27FC236}">
              <a16:creationId xmlns:a16="http://schemas.microsoft.com/office/drawing/2014/main" id="{F9167A4C-F2B6-433C-A41E-B36A00E5D2A5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83" name="TextovéPole 9182">
          <a:extLst>
            <a:ext uri="{FF2B5EF4-FFF2-40B4-BE49-F238E27FC236}">
              <a16:creationId xmlns:a16="http://schemas.microsoft.com/office/drawing/2014/main" id="{A3E8F699-23A5-4B5A-B2C4-5512A4959B22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84" name="TextovéPole 9183">
          <a:extLst>
            <a:ext uri="{FF2B5EF4-FFF2-40B4-BE49-F238E27FC236}">
              <a16:creationId xmlns:a16="http://schemas.microsoft.com/office/drawing/2014/main" id="{F60FD2B9-BE73-446E-9DA6-1AE1C270EAA5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85" name="TextovéPole 9184">
          <a:extLst>
            <a:ext uri="{FF2B5EF4-FFF2-40B4-BE49-F238E27FC236}">
              <a16:creationId xmlns:a16="http://schemas.microsoft.com/office/drawing/2014/main" id="{E8E53FA6-79AD-4BD6-B06F-CAC9512F691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86" name="TextovéPole 9185">
          <a:extLst>
            <a:ext uri="{FF2B5EF4-FFF2-40B4-BE49-F238E27FC236}">
              <a16:creationId xmlns:a16="http://schemas.microsoft.com/office/drawing/2014/main" id="{5A8D0C97-0E24-4D72-97A5-ADEEFB5A1DEB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87" name="TextovéPole 9186">
          <a:extLst>
            <a:ext uri="{FF2B5EF4-FFF2-40B4-BE49-F238E27FC236}">
              <a16:creationId xmlns:a16="http://schemas.microsoft.com/office/drawing/2014/main" id="{18E69394-9E96-4304-8D7B-5F37ED13EEBB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88" name="TextovéPole 9187">
          <a:extLst>
            <a:ext uri="{FF2B5EF4-FFF2-40B4-BE49-F238E27FC236}">
              <a16:creationId xmlns:a16="http://schemas.microsoft.com/office/drawing/2014/main" id="{96E821AC-DA53-4A11-A548-04A996479281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89" name="TextovéPole 9188">
          <a:extLst>
            <a:ext uri="{FF2B5EF4-FFF2-40B4-BE49-F238E27FC236}">
              <a16:creationId xmlns:a16="http://schemas.microsoft.com/office/drawing/2014/main" id="{FA18490B-D3A4-4C34-A4D0-9B949A386E54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90" name="TextovéPole 9189">
          <a:extLst>
            <a:ext uri="{FF2B5EF4-FFF2-40B4-BE49-F238E27FC236}">
              <a16:creationId xmlns:a16="http://schemas.microsoft.com/office/drawing/2014/main" id="{4A63367F-0AE0-45B8-A49F-D9F758F8AA15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91" name="TextovéPole 9190">
          <a:extLst>
            <a:ext uri="{FF2B5EF4-FFF2-40B4-BE49-F238E27FC236}">
              <a16:creationId xmlns:a16="http://schemas.microsoft.com/office/drawing/2014/main" id="{30BDF19F-8F02-402B-AF04-976A2FAF0A8B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92" name="TextovéPole 9191">
          <a:extLst>
            <a:ext uri="{FF2B5EF4-FFF2-40B4-BE49-F238E27FC236}">
              <a16:creationId xmlns:a16="http://schemas.microsoft.com/office/drawing/2014/main" id="{78216745-5099-4281-9986-7D5A5415F7F3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93" name="TextovéPole 9192">
          <a:extLst>
            <a:ext uri="{FF2B5EF4-FFF2-40B4-BE49-F238E27FC236}">
              <a16:creationId xmlns:a16="http://schemas.microsoft.com/office/drawing/2014/main" id="{7FE24901-3526-43D9-A26B-B6F34836AF26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94" name="TextovéPole 9193">
          <a:extLst>
            <a:ext uri="{FF2B5EF4-FFF2-40B4-BE49-F238E27FC236}">
              <a16:creationId xmlns:a16="http://schemas.microsoft.com/office/drawing/2014/main" id="{6F042B19-8783-4FB2-BF45-CFC50895EF19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95" name="TextovéPole 9194">
          <a:extLst>
            <a:ext uri="{FF2B5EF4-FFF2-40B4-BE49-F238E27FC236}">
              <a16:creationId xmlns:a16="http://schemas.microsoft.com/office/drawing/2014/main" id="{FA3F3B2A-C22A-47CD-A664-F7BAA49D001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96" name="TextovéPole 9195">
          <a:extLst>
            <a:ext uri="{FF2B5EF4-FFF2-40B4-BE49-F238E27FC236}">
              <a16:creationId xmlns:a16="http://schemas.microsoft.com/office/drawing/2014/main" id="{68ECDEA4-3790-4613-91A4-86790E135B97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97" name="TextovéPole 9196">
          <a:extLst>
            <a:ext uri="{FF2B5EF4-FFF2-40B4-BE49-F238E27FC236}">
              <a16:creationId xmlns:a16="http://schemas.microsoft.com/office/drawing/2014/main" id="{7416DCE9-424C-4F27-8224-57875A9EC3E3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98" name="TextovéPole 9197">
          <a:extLst>
            <a:ext uri="{FF2B5EF4-FFF2-40B4-BE49-F238E27FC236}">
              <a16:creationId xmlns:a16="http://schemas.microsoft.com/office/drawing/2014/main" id="{DAD443EB-1CFC-47BB-9BB1-5059D0F9032A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199" name="TextovéPole 9198">
          <a:extLst>
            <a:ext uri="{FF2B5EF4-FFF2-40B4-BE49-F238E27FC236}">
              <a16:creationId xmlns:a16="http://schemas.microsoft.com/office/drawing/2014/main" id="{2D164063-FBA4-4659-BA4E-EDF10753257F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00" name="TextovéPole 9199">
          <a:extLst>
            <a:ext uri="{FF2B5EF4-FFF2-40B4-BE49-F238E27FC236}">
              <a16:creationId xmlns:a16="http://schemas.microsoft.com/office/drawing/2014/main" id="{264A39F6-09C7-4D3C-9CA1-366AE48CF76D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01" name="TextovéPole 9200">
          <a:extLst>
            <a:ext uri="{FF2B5EF4-FFF2-40B4-BE49-F238E27FC236}">
              <a16:creationId xmlns:a16="http://schemas.microsoft.com/office/drawing/2014/main" id="{3A3E4CBB-6A7B-4E73-8C85-CB6FE8BDFC5B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02" name="TextovéPole 9201">
          <a:extLst>
            <a:ext uri="{FF2B5EF4-FFF2-40B4-BE49-F238E27FC236}">
              <a16:creationId xmlns:a16="http://schemas.microsoft.com/office/drawing/2014/main" id="{5E521969-B761-4E7A-B2C3-D9F898B45FAD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03" name="TextovéPole 9202">
          <a:extLst>
            <a:ext uri="{FF2B5EF4-FFF2-40B4-BE49-F238E27FC236}">
              <a16:creationId xmlns:a16="http://schemas.microsoft.com/office/drawing/2014/main" id="{64F9A8B5-823B-4CC7-AE23-D13F15A7CDD9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04" name="TextovéPole 9203">
          <a:extLst>
            <a:ext uri="{FF2B5EF4-FFF2-40B4-BE49-F238E27FC236}">
              <a16:creationId xmlns:a16="http://schemas.microsoft.com/office/drawing/2014/main" id="{32F1C0C2-FCB1-447C-852D-AE0906E9CC4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05" name="TextovéPole 9204">
          <a:extLst>
            <a:ext uri="{FF2B5EF4-FFF2-40B4-BE49-F238E27FC236}">
              <a16:creationId xmlns:a16="http://schemas.microsoft.com/office/drawing/2014/main" id="{8C01F01E-B365-4825-8F7E-95297CB48B37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06" name="TextovéPole 9205">
          <a:extLst>
            <a:ext uri="{FF2B5EF4-FFF2-40B4-BE49-F238E27FC236}">
              <a16:creationId xmlns:a16="http://schemas.microsoft.com/office/drawing/2014/main" id="{650C27D2-F565-47C5-9F13-96A79F42C39F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07" name="TextovéPole 9206">
          <a:extLst>
            <a:ext uri="{FF2B5EF4-FFF2-40B4-BE49-F238E27FC236}">
              <a16:creationId xmlns:a16="http://schemas.microsoft.com/office/drawing/2014/main" id="{76D1FB40-FA2D-4480-A824-9C2E8F39D742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08" name="TextovéPole 9207">
          <a:extLst>
            <a:ext uri="{FF2B5EF4-FFF2-40B4-BE49-F238E27FC236}">
              <a16:creationId xmlns:a16="http://schemas.microsoft.com/office/drawing/2014/main" id="{C187D526-7975-4BA6-9EAC-62BAF9FD6857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09" name="TextovéPole 9208">
          <a:extLst>
            <a:ext uri="{FF2B5EF4-FFF2-40B4-BE49-F238E27FC236}">
              <a16:creationId xmlns:a16="http://schemas.microsoft.com/office/drawing/2014/main" id="{15A2BEEA-B287-4AD5-8718-63C23101905A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10" name="TextovéPole 9209">
          <a:extLst>
            <a:ext uri="{FF2B5EF4-FFF2-40B4-BE49-F238E27FC236}">
              <a16:creationId xmlns:a16="http://schemas.microsoft.com/office/drawing/2014/main" id="{C489CFB2-B04D-4BC8-A403-B07FCD2B76EF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11" name="TextovéPole 9210">
          <a:extLst>
            <a:ext uri="{FF2B5EF4-FFF2-40B4-BE49-F238E27FC236}">
              <a16:creationId xmlns:a16="http://schemas.microsoft.com/office/drawing/2014/main" id="{205973E0-1362-4F49-A251-F5B7298BE8C1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12" name="TextovéPole 9211">
          <a:extLst>
            <a:ext uri="{FF2B5EF4-FFF2-40B4-BE49-F238E27FC236}">
              <a16:creationId xmlns:a16="http://schemas.microsoft.com/office/drawing/2014/main" id="{2713C1F3-1752-45F0-97CC-87A32E07361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13" name="TextovéPole 9212">
          <a:extLst>
            <a:ext uri="{FF2B5EF4-FFF2-40B4-BE49-F238E27FC236}">
              <a16:creationId xmlns:a16="http://schemas.microsoft.com/office/drawing/2014/main" id="{84FD6EF2-6EB9-4632-B6A8-CA2D6A6514C4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14" name="TextovéPole 9213">
          <a:extLst>
            <a:ext uri="{FF2B5EF4-FFF2-40B4-BE49-F238E27FC236}">
              <a16:creationId xmlns:a16="http://schemas.microsoft.com/office/drawing/2014/main" id="{D74FC7D2-9568-4EA7-A695-9CCF327C95DB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15" name="TextovéPole 9214">
          <a:extLst>
            <a:ext uri="{FF2B5EF4-FFF2-40B4-BE49-F238E27FC236}">
              <a16:creationId xmlns:a16="http://schemas.microsoft.com/office/drawing/2014/main" id="{78EAF017-1928-4E71-9D41-905B3F512505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16" name="TextovéPole 9215">
          <a:extLst>
            <a:ext uri="{FF2B5EF4-FFF2-40B4-BE49-F238E27FC236}">
              <a16:creationId xmlns:a16="http://schemas.microsoft.com/office/drawing/2014/main" id="{0EA17C62-4BB2-4FF2-AA76-BA5167E6EBB0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17" name="TextovéPole 9216">
          <a:extLst>
            <a:ext uri="{FF2B5EF4-FFF2-40B4-BE49-F238E27FC236}">
              <a16:creationId xmlns:a16="http://schemas.microsoft.com/office/drawing/2014/main" id="{CAC65F7D-9F98-4B5B-BDED-B5CE6BAEEBD2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18" name="TextovéPole 9217">
          <a:extLst>
            <a:ext uri="{FF2B5EF4-FFF2-40B4-BE49-F238E27FC236}">
              <a16:creationId xmlns:a16="http://schemas.microsoft.com/office/drawing/2014/main" id="{B2DD779F-8D73-49CB-9E5E-2FAE62C2F86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19" name="TextovéPole 9218">
          <a:extLst>
            <a:ext uri="{FF2B5EF4-FFF2-40B4-BE49-F238E27FC236}">
              <a16:creationId xmlns:a16="http://schemas.microsoft.com/office/drawing/2014/main" id="{60EABD0C-DCDB-4F3F-9E13-A9AD11285895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20" name="TextovéPole 9219">
          <a:extLst>
            <a:ext uri="{FF2B5EF4-FFF2-40B4-BE49-F238E27FC236}">
              <a16:creationId xmlns:a16="http://schemas.microsoft.com/office/drawing/2014/main" id="{C52C24DB-1574-431C-85EB-D8E4F80055B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21" name="TextovéPole 9220">
          <a:extLst>
            <a:ext uri="{FF2B5EF4-FFF2-40B4-BE49-F238E27FC236}">
              <a16:creationId xmlns:a16="http://schemas.microsoft.com/office/drawing/2014/main" id="{64DBE2DB-F712-4BC6-9399-4826E8059800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22" name="TextovéPole 9221">
          <a:extLst>
            <a:ext uri="{FF2B5EF4-FFF2-40B4-BE49-F238E27FC236}">
              <a16:creationId xmlns:a16="http://schemas.microsoft.com/office/drawing/2014/main" id="{B1A723FC-16CD-4473-850A-BACA78F3B43D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23" name="TextovéPole 9222">
          <a:extLst>
            <a:ext uri="{FF2B5EF4-FFF2-40B4-BE49-F238E27FC236}">
              <a16:creationId xmlns:a16="http://schemas.microsoft.com/office/drawing/2014/main" id="{2647B373-C1C3-41C4-966E-CD6A78C8FE0B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24" name="TextovéPole 9223">
          <a:extLst>
            <a:ext uri="{FF2B5EF4-FFF2-40B4-BE49-F238E27FC236}">
              <a16:creationId xmlns:a16="http://schemas.microsoft.com/office/drawing/2014/main" id="{93B94CBD-15F2-440B-93BB-2215171041D4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25" name="TextovéPole 9224">
          <a:extLst>
            <a:ext uri="{FF2B5EF4-FFF2-40B4-BE49-F238E27FC236}">
              <a16:creationId xmlns:a16="http://schemas.microsoft.com/office/drawing/2014/main" id="{85690831-A8FB-4821-97A7-F9F8B06E2A1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26" name="TextovéPole 9225">
          <a:extLst>
            <a:ext uri="{FF2B5EF4-FFF2-40B4-BE49-F238E27FC236}">
              <a16:creationId xmlns:a16="http://schemas.microsoft.com/office/drawing/2014/main" id="{E837FFF1-0BA6-4F01-88F5-1922F7F196A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27" name="TextovéPole 9226">
          <a:extLst>
            <a:ext uri="{FF2B5EF4-FFF2-40B4-BE49-F238E27FC236}">
              <a16:creationId xmlns:a16="http://schemas.microsoft.com/office/drawing/2014/main" id="{C8050E31-DB8A-48B2-9B12-4178097417D6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28" name="TextovéPole 9227">
          <a:extLst>
            <a:ext uri="{FF2B5EF4-FFF2-40B4-BE49-F238E27FC236}">
              <a16:creationId xmlns:a16="http://schemas.microsoft.com/office/drawing/2014/main" id="{253D3081-6C42-443E-BE92-77B659D8F6EE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29" name="TextovéPole 9228">
          <a:extLst>
            <a:ext uri="{FF2B5EF4-FFF2-40B4-BE49-F238E27FC236}">
              <a16:creationId xmlns:a16="http://schemas.microsoft.com/office/drawing/2014/main" id="{09D67CD6-90E5-4C79-8901-810647E5AD46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30" name="TextovéPole 9229">
          <a:extLst>
            <a:ext uri="{FF2B5EF4-FFF2-40B4-BE49-F238E27FC236}">
              <a16:creationId xmlns:a16="http://schemas.microsoft.com/office/drawing/2014/main" id="{1A0CAF1C-5753-4E82-9C38-21C718416B58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31" name="TextovéPole 9230">
          <a:extLst>
            <a:ext uri="{FF2B5EF4-FFF2-40B4-BE49-F238E27FC236}">
              <a16:creationId xmlns:a16="http://schemas.microsoft.com/office/drawing/2014/main" id="{F8C7E2BD-B71B-424A-A702-259889CCBA26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32" name="TextovéPole 9231">
          <a:extLst>
            <a:ext uri="{FF2B5EF4-FFF2-40B4-BE49-F238E27FC236}">
              <a16:creationId xmlns:a16="http://schemas.microsoft.com/office/drawing/2014/main" id="{FB295DE2-7468-4FAC-AF51-D3369A0957C7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33" name="TextovéPole 9232">
          <a:extLst>
            <a:ext uri="{FF2B5EF4-FFF2-40B4-BE49-F238E27FC236}">
              <a16:creationId xmlns:a16="http://schemas.microsoft.com/office/drawing/2014/main" id="{2A753D53-0322-42AB-9FC1-7A218CBF3005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34" name="TextovéPole 9233">
          <a:extLst>
            <a:ext uri="{FF2B5EF4-FFF2-40B4-BE49-F238E27FC236}">
              <a16:creationId xmlns:a16="http://schemas.microsoft.com/office/drawing/2014/main" id="{07564DAC-BD91-456A-81CA-6EB8A0C5BEA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35" name="TextovéPole 9234">
          <a:extLst>
            <a:ext uri="{FF2B5EF4-FFF2-40B4-BE49-F238E27FC236}">
              <a16:creationId xmlns:a16="http://schemas.microsoft.com/office/drawing/2014/main" id="{E263D779-2375-49F3-9162-3A4A2F28DF50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36" name="TextovéPole 9235">
          <a:extLst>
            <a:ext uri="{FF2B5EF4-FFF2-40B4-BE49-F238E27FC236}">
              <a16:creationId xmlns:a16="http://schemas.microsoft.com/office/drawing/2014/main" id="{8F118C7D-1AE0-4083-9362-BC375CE2C06C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36</xdr:row>
      <xdr:rowOff>0</xdr:rowOff>
    </xdr:from>
    <xdr:ext cx="184731" cy="264560"/>
    <xdr:sp macro="" textlink="">
      <xdr:nvSpPr>
        <xdr:cNvPr id="9237" name="TextovéPole 9236">
          <a:extLst>
            <a:ext uri="{FF2B5EF4-FFF2-40B4-BE49-F238E27FC236}">
              <a16:creationId xmlns:a16="http://schemas.microsoft.com/office/drawing/2014/main" id="{9250C175-4736-4591-BCD3-190501AEE4F1}"/>
            </a:ext>
          </a:extLst>
        </xdr:cNvPr>
        <xdr:cNvSpPr txBox="1"/>
      </xdr:nvSpPr>
      <xdr:spPr>
        <a:xfrm>
          <a:off x="5389245" y="7726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38" name="TextovéPole 9237">
          <a:extLst>
            <a:ext uri="{FF2B5EF4-FFF2-40B4-BE49-F238E27FC236}">
              <a16:creationId xmlns:a16="http://schemas.microsoft.com/office/drawing/2014/main" id="{58979434-AEF3-4ADE-9FB3-FA53B737E5B8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39" name="TextovéPole 9238">
          <a:extLst>
            <a:ext uri="{FF2B5EF4-FFF2-40B4-BE49-F238E27FC236}">
              <a16:creationId xmlns:a16="http://schemas.microsoft.com/office/drawing/2014/main" id="{0AE81C10-0971-4B4F-9AFE-DD2F59CC95EE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40" name="TextovéPole 9239">
          <a:extLst>
            <a:ext uri="{FF2B5EF4-FFF2-40B4-BE49-F238E27FC236}">
              <a16:creationId xmlns:a16="http://schemas.microsoft.com/office/drawing/2014/main" id="{DAFEBA20-E41A-4852-A8B1-01F59636EBC9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41" name="TextovéPole 9240">
          <a:extLst>
            <a:ext uri="{FF2B5EF4-FFF2-40B4-BE49-F238E27FC236}">
              <a16:creationId xmlns:a16="http://schemas.microsoft.com/office/drawing/2014/main" id="{90E7A9CF-CF73-4BF8-AA80-AC4E0CD465D2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42" name="TextovéPole 9241">
          <a:extLst>
            <a:ext uri="{FF2B5EF4-FFF2-40B4-BE49-F238E27FC236}">
              <a16:creationId xmlns:a16="http://schemas.microsoft.com/office/drawing/2014/main" id="{CCB03D93-41AE-4DF7-8B00-929756F40A6C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43" name="TextovéPole 9242">
          <a:extLst>
            <a:ext uri="{FF2B5EF4-FFF2-40B4-BE49-F238E27FC236}">
              <a16:creationId xmlns:a16="http://schemas.microsoft.com/office/drawing/2014/main" id="{64423EAB-4163-47C4-9169-0AFAC49D6C4B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44" name="TextovéPole 9243">
          <a:extLst>
            <a:ext uri="{FF2B5EF4-FFF2-40B4-BE49-F238E27FC236}">
              <a16:creationId xmlns:a16="http://schemas.microsoft.com/office/drawing/2014/main" id="{21DE2AFD-8AE9-4B45-B9E6-BBC72C646F6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45" name="TextovéPole 9244">
          <a:extLst>
            <a:ext uri="{FF2B5EF4-FFF2-40B4-BE49-F238E27FC236}">
              <a16:creationId xmlns:a16="http://schemas.microsoft.com/office/drawing/2014/main" id="{D865A801-015D-4EE8-9B22-0695FA13248F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46" name="TextovéPole 9245">
          <a:extLst>
            <a:ext uri="{FF2B5EF4-FFF2-40B4-BE49-F238E27FC236}">
              <a16:creationId xmlns:a16="http://schemas.microsoft.com/office/drawing/2014/main" id="{44C85CD6-5D6B-4303-9184-237FF402BC59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47" name="TextovéPole 9246">
          <a:extLst>
            <a:ext uri="{FF2B5EF4-FFF2-40B4-BE49-F238E27FC236}">
              <a16:creationId xmlns:a16="http://schemas.microsoft.com/office/drawing/2014/main" id="{A35D00A3-8E0E-4986-9830-7B03A3F1A0F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48" name="TextovéPole 9247">
          <a:extLst>
            <a:ext uri="{FF2B5EF4-FFF2-40B4-BE49-F238E27FC236}">
              <a16:creationId xmlns:a16="http://schemas.microsoft.com/office/drawing/2014/main" id="{99F021C9-CD0D-45B8-9F0E-8CCC6BC7B7CF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49" name="TextovéPole 9248">
          <a:extLst>
            <a:ext uri="{FF2B5EF4-FFF2-40B4-BE49-F238E27FC236}">
              <a16:creationId xmlns:a16="http://schemas.microsoft.com/office/drawing/2014/main" id="{76822E37-1EE9-4B4F-9D8E-2696577E8A8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50" name="TextovéPole 9249">
          <a:extLst>
            <a:ext uri="{FF2B5EF4-FFF2-40B4-BE49-F238E27FC236}">
              <a16:creationId xmlns:a16="http://schemas.microsoft.com/office/drawing/2014/main" id="{D42F949F-85CF-402D-B748-F7936153F2C1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51" name="TextovéPole 9250">
          <a:extLst>
            <a:ext uri="{FF2B5EF4-FFF2-40B4-BE49-F238E27FC236}">
              <a16:creationId xmlns:a16="http://schemas.microsoft.com/office/drawing/2014/main" id="{E8897AEB-EAAA-4430-A5A9-E4E46020C13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52" name="TextovéPole 9251">
          <a:extLst>
            <a:ext uri="{FF2B5EF4-FFF2-40B4-BE49-F238E27FC236}">
              <a16:creationId xmlns:a16="http://schemas.microsoft.com/office/drawing/2014/main" id="{4B67122A-7D64-49B0-9B78-63A2DCD91C3E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53" name="TextovéPole 9252">
          <a:extLst>
            <a:ext uri="{FF2B5EF4-FFF2-40B4-BE49-F238E27FC236}">
              <a16:creationId xmlns:a16="http://schemas.microsoft.com/office/drawing/2014/main" id="{E6CA8576-B907-4F38-BABF-E9EC1E44B28E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54" name="TextovéPole 9253">
          <a:extLst>
            <a:ext uri="{FF2B5EF4-FFF2-40B4-BE49-F238E27FC236}">
              <a16:creationId xmlns:a16="http://schemas.microsoft.com/office/drawing/2014/main" id="{09716C09-9261-4588-A6E8-28AC9C7A1B07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55" name="TextovéPole 9254">
          <a:extLst>
            <a:ext uri="{FF2B5EF4-FFF2-40B4-BE49-F238E27FC236}">
              <a16:creationId xmlns:a16="http://schemas.microsoft.com/office/drawing/2014/main" id="{86F6CC07-8449-41AC-839A-67B3273F964B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56" name="TextovéPole 9255">
          <a:extLst>
            <a:ext uri="{FF2B5EF4-FFF2-40B4-BE49-F238E27FC236}">
              <a16:creationId xmlns:a16="http://schemas.microsoft.com/office/drawing/2014/main" id="{05283FC5-0A8C-41BE-9924-BEC781B0F97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57" name="TextovéPole 9256">
          <a:extLst>
            <a:ext uri="{FF2B5EF4-FFF2-40B4-BE49-F238E27FC236}">
              <a16:creationId xmlns:a16="http://schemas.microsoft.com/office/drawing/2014/main" id="{1FE1EBA7-51C7-4C01-8DDF-A839D79E5C9F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58" name="TextovéPole 9257">
          <a:extLst>
            <a:ext uri="{FF2B5EF4-FFF2-40B4-BE49-F238E27FC236}">
              <a16:creationId xmlns:a16="http://schemas.microsoft.com/office/drawing/2014/main" id="{C82C9469-8D76-4EA8-9ED2-390707CBBAB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59" name="TextovéPole 9258">
          <a:extLst>
            <a:ext uri="{FF2B5EF4-FFF2-40B4-BE49-F238E27FC236}">
              <a16:creationId xmlns:a16="http://schemas.microsoft.com/office/drawing/2014/main" id="{E1276FDB-EE4E-41DB-A0AC-24634423926A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60" name="TextovéPole 9259">
          <a:extLst>
            <a:ext uri="{FF2B5EF4-FFF2-40B4-BE49-F238E27FC236}">
              <a16:creationId xmlns:a16="http://schemas.microsoft.com/office/drawing/2014/main" id="{A35688F4-BC29-412A-830C-4803B831421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61" name="TextovéPole 9260">
          <a:extLst>
            <a:ext uri="{FF2B5EF4-FFF2-40B4-BE49-F238E27FC236}">
              <a16:creationId xmlns:a16="http://schemas.microsoft.com/office/drawing/2014/main" id="{F7B98303-9130-48A8-9E24-6F1F82A7F6A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62" name="TextovéPole 9261">
          <a:extLst>
            <a:ext uri="{FF2B5EF4-FFF2-40B4-BE49-F238E27FC236}">
              <a16:creationId xmlns:a16="http://schemas.microsoft.com/office/drawing/2014/main" id="{97B40904-7390-4BED-AE62-F0C05B926FDA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63" name="TextovéPole 9262">
          <a:extLst>
            <a:ext uri="{FF2B5EF4-FFF2-40B4-BE49-F238E27FC236}">
              <a16:creationId xmlns:a16="http://schemas.microsoft.com/office/drawing/2014/main" id="{7B1279EB-05E4-4992-8420-AFFBC60134DB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64" name="TextovéPole 9263">
          <a:extLst>
            <a:ext uri="{FF2B5EF4-FFF2-40B4-BE49-F238E27FC236}">
              <a16:creationId xmlns:a16="http://schemas.microsoft.com/office/drawing/2014/main" id="{52C7A113-44EC-4225-9DDD-3B63D4EA3B1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65" name="TextovéPole 9264">
          <a:extLst>
            <a:ext uri="{FF2B5EF4-FFF2-40B4-BE49-F238E27FC236}">
              <a16:creationId xmlns:a16="http://schemas.microsoft.com/office/drawing/2014/main" id="{D3A49FF3-610A-413A-AAC4-21149EBCC09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66" name="TextovéPole 9265">
          <a:extLst>
            <a:ext uri="{FF2B5EF4-FFF2-40B4-BE49-F238E27FC236}">
              <a16:creationId xmlns:a16="http://schemas.microsoft.com/office/drawing/2014/main" id="{E6394814-8B05-4BE2-A458-F393E875E62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67" name="TextovéPole 9266">
          <a:extLst>
            <a:ext uri="{FF2B5EF4-FFF2-40B4-BE49-F238E27FC236}">
              <a16:creationId xmlns:a16="http://schemas.microsoft.com/office/drawing/2014/main" id="{C733BDB3-9BDA-4C83-9793-90ABCD1D476E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68" name="TextovéPole 9267">
          <a:extLst>
            <a:ext uri="{FF2B5EF4-FFF2-40B4-BE49-F238E27FC236}">
              <a16:creationId xmlns:a16="http://schemas.microsoft.com/office/drawing/2014/main" id="{356412AA-AEEF-4743-9C2C-42FEFD33E664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69" name="TextovéPole 9268">
          <a:extLst>
            <a:ext uri="{FF2B5EF4-FFF2-40B4-BE49-F238E27FC236}">
              <a16:creationId xmlns:a16="http://schemas.microsoft.com/office/drawing/2014/main" id="{16C46008-C6CA-48FE-8A91-0F64092DB944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70" name="TextovéPole 9269">
          <a:extLst>
            <a:ext uri="{FF2B5EF4-FFF2-40B4-BE49-F238E27FC236}">
              <a16:creationId xmlns:a16="http://schemas.microsoft.com/office/drawing/2014/main" id="{4161D165-3EC2-4704-85E4-6EC2D77F2591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71" name="TextovéPole 9270">
          <a:extLst>
            <a:ext uri="{FF2B5EF4-FFF2-40B4-BE49-F238E27FC236}">
              <a16:creationId xmlns:a16="http://schemas.microsoft.com/office/drawing/2014/main" id="{19D82584-D829-46F0-A7A7-F2ECA6C57ED4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72" name="TextovéPole 9271">
          <a:extLst>
            <a:ext uri="{FF2B5EF4-FFF2-40B4-BE49-F238E27FC236}">
              <a16:creationId xmlns:a16="http://schemas.microsoft.com/office/drawing/2014/main" id="{F4617EF1-2C27-4B9F-AB3E-3503A3E514D2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73" name="TextovéPole 9272">
          <a:extLst>
            <a:ext uri="{FF2B5EF4-FFF2-40B4-BE49-F238E27FC236}">
              <a16:creationId xmlns:a16="http://schemas.microsoft.com/office/drawing/2014/main" id="{B8414CEB-0046-4F6B-84B0-65FB2B4385E7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74" name="TextovéPole 9273">
          <a:extLst>
            <a:ext uri="{FF2B5EF4-FFF2-40B4-BE49-F238E27FC236}">
              <a16:creationId xmlns:a16="http://schemas.microsoft.com/office/drawing/2014/main" id="{43A110D5-E5FE-4FEE-8DB3-F0561D16D16C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75" name="TextovéPole 9274">
          <a:extLst>
            <a:ext uri="{FF2B5EF4-FFF2-40B4-BE49-F238E27FC236}">
              <a16:creationId xmlns:a16="http://schemas.microsoft.com/office/drawing/2014/main" id="{795B3390-8BCF-4B9C-A53A-F56D45A4182C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76" name="TextovéPole 9275">
          <a:extLst>
            <a:ext uri="{FF2B5EF4-FFF2-40B4-BE49-F238E27FC236}">
              <a16:creationId xmlns:a16="http://schemas.microsoft.com/office/drawing/2014/main" id="{6BE45F28-6F9C-4642-BBFC-5F100ACE9FF4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77" name="TextovéPole 9276">
          <a:extLst>
            <a:ext uri="{FF2B5EF4-FFF2-40B4-BE49-F238E27FC236}">
              <a16:creationId xmlns:a16="http://schemas.microsoft.com/office/drawing/2014/main" id="{B8357D8E-5502-4B3A-AB0C-9E8C69389C2F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78" name="TextovéPole 9277">
          <a:extLst>
            <a:ext uri="{FF2B5EF4-FFF2-40B4-BE49-F238E27FC236}">
              <a16:creationId xmlns:a16="http://schemas.microsoft.com/office/drawing/2014/main" id="{C642E74C-8341-4A01-927F-255F19EB07C4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79" name="TextovéPole 9278">
          <a:extLst>
            <a:ext uri="{FF2B5EF4-FFF2-40B4-BE49-F238E27FC236}">
              <a16:creationId xmlns:a16="http://schemas.microsoft.com/office/drawing/2014/main" id="{989EBAE6-A965-4A7F-B778-7154251FFB3C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80" name="TextovéPole 9279">
          <a:extLst>
            <a:ext uri="{FF2B5EF4-FFF2-40B4-BE49-F238E27FC236}">
              <a16:creationId xmlns:a16="http://schemas.microsoft.com/office/drawing/2014/main" id="{FAC5542A-839A-47BF-9C6B-A83843AC181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81" name="TextovéPole 9280">
          <a:extLst>
            <a:ext uri="{FF2B5EF4-FFF2-40B4-BE49-F238E27FC236}">
              <a16:creationId xmlns:a16="http://schemas.microsoft.com/office/drawing/2014/main" id="{34F222BB-2BD3-46C5-B446-D675778659C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82" name="TextovéPole 9281">
          <a:extLst>
            <a:ext uri="{FF2B5EF4-FFF2-40B4-BE49-F238E27FC236}">
              <a16:creationId xmlns:a16="http://schemas.microsoft.com/office/drawing/2014/main" id="{46297AB5-D741-4B56-9733-0812648A0EB0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83" name="TextovéPole 9282">
          <a:extLst>
            <a:ext uri="{FF2B5EF4-FFF2-40B4-BE49-F238E27FC236}">
              <a16:creationId xmlns:a16="http://schemas.microsoft.com/office/drawing/2014/main" id="{1442C842-5754-413D-848D-D05A3DF992E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84" name="TextovéPole 9283">
          <a:extLst>
            <a:ext uri="{FF2B5EF4-FFF2-40B4-BE49-F238E27FC236}">
              <a16:creationId xmlns:a16="http://schemas.microsoft.com/office/drawing/2014/main" id="{E238CAA5-3CB0-4AEA-9872-2FADAE25B128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85" name="TextovéPole 9284">
          <a:extLst>
            <a:ext uri="{FF2B5EF4-FFF2-40B4-BE49-F238E27FC236}">
              <a16:creationId xmlns:a16="http://schemas.microsoft.com/office/drawing/2014/main" id="{CF44826D-37C6-4BAE-9199-A7B8BA06EA44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86" name="TextovéPole 9285">
          <a:extLst>
            <a:ext uri="{FF2B5EF4-FFF2-40B4-BE49-F238E27FC236}">
              <a16:creationId xmlns:a16="http://schemas.microsoft.com/office/drawing/2014/main" id="{6222BB9C-D622-477F-A65D-1948700CACB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87" name="TextovéPole 9286">
          <a:extLst>
            <a:ext uri="{FF2B5EF4-FFF2-40B4-BE49-F238E27FC236}">
              <a16:creationId xmlns:a16="http://schemas.microsoft.com/office/drawing/2014/main" id="{37869623-4537-44B5-9B08-5F32028BA59E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88" name="TextovéPole 9287">
          <a:extLst>
            <a:ext uri="{FF2B5EF4-FFF2-40B4-BE49-F238E27FC236}">
              <a16:creationId xmlns:a16="http://schemas.microsoft.com/office/drawing/2014/main" id="{EA6D8903-D578-4F54-A4BE-4B7B42AFC78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89" name="TextovéPole 9288">
          <a:extLst>
            <a:ext uri="{FF2B5EF4-FFF2-40B4-BE49-F238E27FC236}">
              <a16:creationId xmlns:a16="http://schemas.microsoft.com/office/drawing/2014/main" id="{676061E5-CAA0-4434-9B58-09FC219F640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90" name="TextovéPole 9289">
          <a:extLst>
            <a:ext uri="{FF2B5EF4-FFF2-40B4-BE49-F238E27FC236}">
              <a16:creationId xmlns:a16="http://schemas.microsoft.com/office/drawing/2014/main" id="{C5849D5C-3332-442C-8D63-776BA8000C00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91" name="TextovéPole 9290">
          <a:extLst>
            <a:ext uri="{FF2B5EF4-FFF2-40B4-BE49-F238E27FC236}">
              <a16:creationId xmlns:a16="http://schemas.microsoft.com/office/drawing/2014/main" id="{2855617D-BE46-49D3-9F10-2B9D2F58AFF8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92" name="TextovéPole 9291">
          <a:extLst>
            <a:ext uri="{FF2B5EF4-FFF2-40B4-BE49-F238E27FC236}">
              <a16:creationId xmlns:a16="http://schemas.microsoft.com/office/drawing/2014/main" id="{31FD211F-C647-4151-90CC-E38E6D2D0BFB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93" name="TextovéPole 9292">
          <a:extLst>
            <a:ext uri="{FF2B5EF4-FFF2-40B4-BE49-F238E27FC236}">
              <a16:creationId xmlns:a16="http://schemas.microsoft.com/office/drawing/2014/main" id="{EE79A95C-AE19-4B04-859C-C5EBDB3817F8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94" name="TextovéPole 9293">
          <a:extLst>
            <a:ext uri="{FF2B5EF4-FFF2-40B4-BE49-F238E27FC236}">
              <a16:creationId xmlns:a16="http://schemas.microsoft.com/office/drawing/2014/main" id="{6352951C-DC3B-48B4-9AF3-C0DB975A60C9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95" name="TextovéPole 9294">
          <a:extLst>
            <a:ext uri="{FF2B5EF4-FFF2-40B4-BE49-F238E27FC236}">
              <a16:creationId xmlns:a16="http://schemas.microsoft.com/office/drawing/2014/main" id="{830437B6-4C5C-4F48-8020-8E190D8F6868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96" name="TextovéPole 9295">
          <a:extLst>
            <a:ext uri="{FF2B5EF4-FFF2-40B4-BE49-F238E27FC236}">
              <a16:creationId xmlns:a16="http://schemas.microsoft.com/office/drawing/2014/main" id="{9A943115-A50B-44FC-8103-43E53F03851E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97" name="TextovéPole 9296">
          <a:extLst>
            <a:ext uri="{FF2B5EF4-FFF2-40B4-BE49-F238E27FC236}">
              <a16:creationId xmlns:a16="http://schemas.microsoft.com/office/drawing/2014/main" id="{AFA2864F-E945-4F3E-A00A-CD8AE6CBD2D8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98" name="TextovéPole 9297">
          <a:extLst>
            <a:ext uri="{FF2B5EF4-FFF2-40B4-BE49-F238E27FC236}">
              <a16:creationId xmlns:a16="http://schemas.microsoft.com/office/drawing/2014/main" id="{913138B4-DBC7-4347-89CE-3ADD143A3DB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299" name="TextovéPole 9298">
          <a:extLst>
            <a:ext uri="{FF2B5EF4-FFF2-40B4-BE49-F238E27FC236}">
              <a16:creationId xmlns:a16="http://schemas.microsoft.com/office/drawing/2014/main" id="{2C6E9104-03D7-4C72-A094-1840DEAF52BC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00" name="TextovéPole 9299">
          <a:extLst>
            <a:ext uri="{FF2B5EF4-FFF2-40B4-BE49-F238E27FC236}">
              <a16:creationId xmlns:a16="http://schemas.microsoft.com/office/drawing/2014/main" id="{3CB24CC8-D9B1-4113-ACD0-067E10243EBC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01" name="TextovéPole 9300">
          <a:extLst>
            <a:ext uri="{FF2B5EF4-FFF2-40B4-BE49-F238E27FC236}">
              <a16:creationId xmlns:a16="http://schemas.microsoft.com/office/drawing/2014/main" id="{6658DA6F-22E6-417E-9500-614BBE89F4E2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02" name="TextovéPole 9301">
          <a:extLst>
            <a:ext uri="{FF2B5EF4-FFF2-40B4-BE49-F238E27FC236}">
              <a16:creationId xmlns:a16="http://schemas.microsoft.com/office/drawing/2014/main" id="{2C6B37A7-4316-420B-948A-E7B37B4BC28A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03" name="TextovéPole 9302">
          <a:extLst>
            <a:ext uri="{FF2B5EF4-FFF2-40B4-BE49-F238E27FC236}">
              <a16:creationId xmlns:a16="http://schemas.microsoft.com/office/drawing/2014/main" id="{161B70DC-18B9-4436-A445-3D0E91B77D27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04" name="TextovéPole 9303">
          <a:extLst>
            <a:ext uri="{FF2B5EF4-FFF2-40B4-BE49-F238E27FC236}">
              <a16:creationId xmlns:a16="http://schemas.microsoft.com/office/drawing/2014/main" id="{59B3C037-9BC1-43F3-98B4-5200933B032C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05" name="TextovéPole 9304">
          <a:extLst>
            <a:ext uri="{FF2B5EF4-FFF2-40B4-BE49-F238E27FC236}">
              <a16:creationId xmlns:a16="http://schemas.microsoft.com/office/drawing/2014/main" id="{B553C559-3532-49C3-9B2F-E98F2CC599FC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06" name="TextovéPole 9305">
          <a:extLst>
            <a:ext uri="{FF2B5EF4-FFF2-40B4-BE49-F238E27FC236}">
              <a16:creationId xmlns:a16="http://schemas.microsoft.com/office/drawing/2014/main" id="{0A91D45A-8B14-4009-91DF-EA3AAA62170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07" name="TextovéPole 9306">
          <a:extLst>
            <a:ext uri="{FF2B5EF4-FFF2-40B4-BE49-F238E27FC236}">
              <a16:creationId xmlns:a16="http://schemas.microsoft.com/office/drawing/2014/main" id="{77104438-6B2E-459A-9145-2956A66B6702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08" name="TextovéPole 9307">
          <a:extLst>
            <a:ext uri="{FF2B5EF4-FFF2-40B4-BE49-F238E27FC236}">
              <a16:creationId xmlns:a16="http://schemas.microsoft.com/office/drawing/2014/main" id="{0A5D498E-BF1F-44D4-9EF8-E58E211C5C6F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09" name="TextovéPole 9308">
          <a:extLst>
            <a:ext uri="{FF2B5EF4-FFF2-40B4-BE49-F238E27FC236}">
              <a16:creationId xmlns:a16="http://schemas.microsoft.com/office/drawing/2014/main" id="{E9E57008-1E9C-4709-8559-857BC3DF0DC6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10" name="TextovéPole 9309">
          <a:extLst>
            <a:ext uri="{FF2B5EF4-FFF2-40B4-BE49-F238E27FC236}">
              <a16:creationId xmlns:a16="http://schemas.microsoft.com/office/drawing/2014/main" id="{1297227C-A6A7-4AA3-9C02-DDEBAF336D3D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11" name="TextovéPole 9310">
          <a:extLst>
            <a:ext uri="{FF2B5EF4-FFF2-40B4-BE49-F238E27FC236}">
              <a16:creationId xmlns:a16="http://schemas.microsoft.com/office/drawing/2014/main" id="{B1EBEF38-FB54-4E9D-B1DB-F41B89928F41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12" name="TextovéPole 9311">
          <a:extLst>
            <a:ext uri="{FF2B5EF4-FFF2-40B4-BE49-F238E27FC236}">
              <a16:creationId xmlns:a16="http://schemas.microsoft.com/office/drawing/2014/main" id="{71E1F33D-CCFA-47DA-8640-9C07F228F55E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13" name="TextovéPole 9312">
          <a:extLst>
            <a:ext uri="{FF2B5EF4-FFF2-40B4-BE49-F238E27FC236}">
              <a16:creationId xmlns:a16="http://schemas.microsoft.com/office/drawing/2014/main" id="{F7A8A727-9123-470A-B0E2-248B475D9FDB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14" name="TextovéPole 9313">
          <a:extLst>
            <a:ext uri="{FF2B5EF4-FFF2-40B4-BE49-F238E27FC236}">
              <a16:creationId xmlns:a16="http://schemas.microsoft.com/office/drawing/2014/main" id="{5C49C044-0EE9-4FDE-B108-EAC0102F1600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15" name="TextovéPole 9314">
          <a:extLst>
            <a:ext uri="{FF2B5EF4-FFF2-40B4-BE49-F238E27FC236}">
              <a16:creationId xmlns:a16="http://schemas.microsoft.com/office/drawing/2014/main" id="{5B1FBA73-ED5E-44BA-A13B-5DC036DDE563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16" name="TextovéPole 9315">
          <a:extLst>
            <a:ext uri="{FF2B5EF4-FFF2-40B4-BE49-F238E27FC236}">
              <a16:creationId xmlns:a16="http://schemas.microsoft.com/office/drawing/2014/main" id="{527998B3-F206-4674-89BB-6BF88498FDE0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44</xdr:row>
      <xdr:rowOff>11206</xdr:rowOff>
    </xdr:from>
    <xdr:ext cx="184731" cy="264560"/>
    <xdr:sp macro="" textlink="">
      <xdr:nvSpPr>
        <xdr:cNvPr id="9317" name="TextovéPole 9316">
          <a:extLst>
            <a:ext uri="{FF2B5EF4-FFF2-40B4-BE49-F238E27FC236}">
              <a16:creationId xmlns:a16="http://schemas.microsoft.com/office/drawing/2014/main" id="{0747EF60-D8ED-4AC2-ABCC-13A94DD4E8C5}"/>
            </a:ext>
          </a:extLst>
        </xdr:cNvPr>
        <xdr:cNvSpPr txBox="1"/>
      </xdr:nvSpPr>
      <xdr:spPr>
        <a:xfrm>
          <a:off x="5389245" y="91018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13111</xdr:colOff>
      <xdr:row>2</xdr:row>
      <xdr:rowOff>59840</xdr:rowOff>
    </xdr:from>
    <xdr:to>
      <xdr:col>3</xdr:col>
      <xdr:colOff>2362200</xdr:colOff>
      <xdr:row>5</xdr:row>
      <xdr:rowOff>133427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FAB3AEC-0EA5-44D1-A0A1-8920BA874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011" y="431315"/>
          <a:ext cx="2349089" cy="612702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9625EDF-4657-46CB-8320-1AF2B594A751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BFCAE91F-B77E-4DFF-8057-51854804BEE3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6B2D1AB-A542-4AE2-9712-CDE37F02A0E5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EF054E49-9E1A-47A0-BE8F-E9B9C3240F07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BDFEDFD4-664A-4057-B175-9B57CBAA3545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ACDE3C20-BF64-4868-AC4A-91B767882B47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12F55C22-A4F6-41B1-B833-4EFAC2DE18FF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A6AE8D76-7BC2-4EF0-A6CE-29DD155D1907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CD29EAD7-92F4-4FB2-90C8-348896C7E08E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EB6EC922-7E8E-4237-88B0-E4AB1F183A98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DCAA663E-113C-4254-86BC-867E9FCFD1C0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598D918D-FFFF-4E39-8EAF-2DBC57329365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64EE3CFF-3233-4F4A-82D8-A2B36D59DC84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B8602E66-4286-45B4-A222-A176F9EA866B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595B1AD6-0038-49EA-B6F6-6F26F122133B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0F6AAAA-1038-4C4C-A17F-91CE39A2EE50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EC188F4F-63C9-4493-A678-B4CF6B0B541F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7EE0305A-9872-4D71-9BAF-1D7DDD7C2923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CE12BA7E-A0B0-4471-AB3D-7C8D9E7057F2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EA09EECF-0DA9-4DF5-BE4E-80B57A26E0D3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1982A973-34C7-476C-AE53-AE57C88E4834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8C79AF89-F467-4D1F-A30D-CE082D44D222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A6392E7D-E7EB-4D69-8FB9-57402390C8EC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6A1A407F-FD54-423C-8135-1AE7BBA39707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6B770BF0-81F9-4512-94A4-17CCFD2F20D6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DF4FDB3A-8C7C-4CFA-839F-DDF92B94F3A6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C22AD634-2F3B-4DE3-A8FC-925DB433B5A8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902AEFDE-D9E7-4187-9FF2-6AA5FE6AD6AC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79B97280-ADD8-4E7D-9261-7A09545861D1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102867F-5A22-4C78-A76C-D258139792FF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6A3C2654-E99C-40EB-BBC2-732C1F1C7A7F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DBDD615D-7E2A-45D3-8E55-8F8992780849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819272D8-05BC-4256-A61F-9AB45F0D6676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B9646B4F-54B4-4E51-A78E-E887A161C700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2579CA2B-A056-44CA-AB81-84A40BD1D7F7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5409F19F-0007-434A-A338-167834ECB46D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2319AA0-A309-41BF-B68B-B9A5F28FCE29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804CB91B-6600-4E40-8D83-4091D6AA0921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95F2FFEF-DB79-4B98-B0A9-B82C21E4AA2E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E50DFED0-EDA6-4F71-88E9-E5225EDE4D88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CC417332-7007-427D-B4AE-0547A054C2B2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F28BCD1-DB49-432B-ABB0-3F9B37D8FE73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FAB6537B-1750-4F57-91FE-2747378A102F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D2E90A1A-1151-49F2-9EC1-2082C9106CAF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4324DDFF-CDF7-4B0D-A4BB-EC3B52B05105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C19B409E-9FF0-4220-9260-58B6C329F871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BFF3CCAA-42FF-4201-87E6-78F3CE51AABA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804BF089-D5B0-4DF5-B3A0-BB99A9DD8DC3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6EA12A90-1324-4D8B-85FD-934499736EFC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6D48A520-8609-401D-AF27-5D1AF6DBFD4E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8FA1A3CB-A655-4C42-8FFA-4E6520D87F75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003BB184-53F6-40D3-8079-4DADCDBBC7CA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6599458E-D7CB-49D8-97B2-E6EE6145AEF8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01261B3A-007B-4FEA-B1E5-02650ECA9921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6502C7F6-757D-4499-93DE-6702E10016AA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6D6700A0-BAF0-4040-B0D4-E4ADF09E8285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338910C6-39D8-495F-B8DF-EB8F13EEFAA4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A1D76A2A-1B93-4886-8A3C-9784E682D1CB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0E89F8A0-B007-40DC-B48F-87DF85515D40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ABDFDD84-B475-4C9E-8C13-04315D2D197D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328F7433-4BC8-49A8-AAC8-41A9AF367A13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92E31DAC-180C-4CF4-A7D6-E4CF5C9EB2DB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8D9A0437-4040-4ED7-B366-A361D79B5E6A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8341F496-826C-4FA3-B0B1-5DF5EEFC65E9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E91965E7-8ADC-4DB9-8C63-E06F4250C1D9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D62F283A-307A-41AE-A87A-68CDCE6A82AA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6ED2CA2C-685A-47FE-8630-A4494D68B3C4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77BFDA97-5407-480F-959E-A5F19012526B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DD765386-26C7-4BE3-9EEE-C340CFC74C72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57140915-420E-48B8-A042-5CE2673806AF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46E760E4-C801-4749-8489-B201CEA58B76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58C67C84-F2B9-430E-9FBE-DDD4944E6272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6A54483C-2FDA-454A-928B-FE4DEE2F75E8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9DC9DB61-4BBD-4920-9C01-02BB267C0F11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2E0864DD-7817-48B5-97FD-1670B357946B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26A13ECE-B245-4C00-9D87-B3DCB52266C6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D3F88599-55A9-432A-B4F2-C75CDA276D1E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826A99CE-192C-44A1-85F0-DC2D6B698F1E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F88EA04B-6AA4-455E-B1D2-1CA6A99EDCF0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1C596EC1-5C47-4C20-B0C5-16AF7A13934E}"/>
            </a:ext>
          </a:extLst>
        </xdr:cNvPr>
        <xdr:cNvSpPr txBox="1"/>
      </xdr:nvSpPr>
      <xdr:spPr>
        <a:xfrm>
          <a:off x="5389245" y="14131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17361334-6366-4CA7-9FC9-5B4282387AD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23E9B5C8-B35A-439D-A7D0-E13D7A2E6A8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3251616C-1A9F-4908-B469-DD9C877DEE2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DC1A911C-6FDE-44EC-9FB9-B377A42928C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252B4379-A5E1-4130-8E8A-4243C119CE32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43ACF5F7-1721-4CB0-9F78-A53D47B22EB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6E6BE38A-9269-45B5-8B02-D87C8CB4DE72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AA687FFA-E332-40B0-A052-F4C5C3DD806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DAE666E-EC32-4BB8-AD30-7009BD05B2F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1982852F-68BB-4624-A227-0D60C2B7AD2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FE01BB8D-E59D-4E26-B689-891CB69A148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8B6C6E00-594E-4024-A207-2D74EBF4015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E7CDD444-A015-47EB-9A46-D80CEE6AB11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F03445AE-84F8-4A10-BA55-6E97F74C8F7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D645AF7A-E158-4485-A19C-9F6CC0AC60F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C6FC1384-DD43-43CC-8AEF-028F8F62ED9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17FB2980-7BF8-4BBA-B42A-2C34413E3F9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6FC93890-47BB-4143-8D76-B3FD1686B20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689CECDD-757E-43D9-B82F-B058DC01E54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780EAB5F-500A-4C24-8C9B-AE0D60E5D5E3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7BDA13C-7888-426C-B169-78D2722C4CC3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F02A894A-F4E7-422D-952E-15530AF5181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2907B184-497F-41BC-AE13-FC79D5EBAF7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2749FC66-0419-4FAE-BCD7-78C2A25B2037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74EB1EDF-2F6D-412D-944A-BD09FDDC590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A663A70D-E324-465B-8A5C-445F2DC9B08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E86A80B-9B39-4000-8CF4-10F7068E654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BEE23BDD-DC73-4DBF-943F-C70C49187AF4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E62ED542-09A3-4613-A0B2-684D8F384C2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D966C594-6259-43DF-BEE8-B3F57075021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60AB422B-7870-43BB-A6A9-F47008C914D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62FB972D-EBE7-421A-996E-063BF8CDF94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B892302A-1112-4821-ADF3-108090D85B6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9584146D-5944-4666-9D80-07FCC5622AE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42A79EB6-0291-40F2-A273-95E00915E9D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3189798C-6FE0-4F36-B295-DC6A186D00A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3626309A-57C6-4918-B5A2-7CF0F94438B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2E760543-2C79-47A4-9B56-BA30DC69C5B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1B3650BF-F694-4A0D-A357-85456EF8480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5D61C3C2-9AB3-455B-B186-7A9A9A58849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B0E29306-1CF3-45CD-BED1-CBFB9B87634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68C0FB93-32CD-46F9-B7E1-A9AC48930027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75C6476A-583B-4920-B95F-CD2332CE8AA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26057328-7704-4237-A362-35E0133898E4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7998D698-D794-4DE3-8271-CA4ECF9F7FA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762ED876-EB50-4F07-9EA8-6EE508EAB1F7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13C71FA3-DBD5-4AF5-842A-785FCACEFA5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ADCA01C2-4641-43A9-BA7A-B32890DD41E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20F87FC7-1D24-4A2B-9C15-FBFC1595107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EB495D0B-95C7-494F-8BF4-03262B86770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E72FF73D-C5D7-42F0-A88B-06847F1A923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36EAA808-F05D-46FC-B377-1BF2409280E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C98A012B-3281-42AA-8E58-48DDA87A727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93EB0CFF-41E1-47E1-B15F-18E824B04497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1C847355-E636-4849-A520-29704B78C9D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A2723C11-80CF-4821-B3B1-0DCBCB1992C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57E88A87-00D9-4225-946E-6C6502B82EB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60CA84E0-90BD-4A68-95A6-D730531AB6F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BE832218-FE2D-455B-BF59-BFA78ECBC77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8A3FB226-A938-4876-94EB-6737CC3B46C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2533E5FF-5B1A-4972-8ACE-07AFAA3B8C3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92D16958-8975-46FC-B89B-BFFAAEBB757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91DD43B5-3953-4171-B9E6-7BC75B31698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1859AC0E-1583-4547-8124-DE4C4584A113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6E6B9913-1ACF-4C91-B7B3-85B22BE1F7B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A6EAF7C2-F8C1-47F0-B11F-6717C8D17E0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E5626776-CDB3-44D6-848D-E8B5BD25AA1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A53D7B87-352E-4513-95E8-9151BA87D607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1235A5E4-74D3-4144-80A5-6E0B80148A4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26D14BDF-2036-4A39-9159-FE81071A332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D1E6A224-DF4F-451B-9A6C-D4ED6C9FB71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16D40D1E-8E9A-4EA5-B882-4C5BF4BEADA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97096DD4-84B7-495B-B935-524C32BC9AB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8C8BEAFD-9B0A-4349-BEE0-856C1770E1B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1DA6A6A7-FE84-43C2-AF65-C16F40E87674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E193C5F7-BDCF-4D37-8B64-05A830609AC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A3DE1A03-7407-495E-B0CC-6662EDAFF8E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455154E1-3E31-477E-8C41-F0F1EA9BF344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8E9897D6-8E8B-4D68-BA59-90309EFDAEC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44ACA931-DF06-4997-BB38-B7194AEC009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4AD5B57E-983D-42B2-AE23-98502024C2D4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453E4999-FB6C-4FBC-952B-A5E17CA884C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0EC6B817-7DA1-4F53-B1E0-2B27EC080AF3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4A72FB58-69AE-448C-BE07-B182E251BA8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F67C4C96-B77F-4325-9626-105B8717C23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7E719050-36A5-43CF-9A8B-F7CBAA86AF1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6CA7DBAB-D46E-4897-8521-8FACBC0DB57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AEDCD1BF-C47C-4113-B859-4A682E4568C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468B63B9-985E-4982-A27D-79FA6BB89A73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D9E2C1-6A39-4A8F-82FB-2A78D38BBDC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3FEB532C-51F7-413C-90D3-8FFD8BA97E34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9FEEACC4-AE0A-4D7E-9A64-93B0FD0632D2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F70C9051-346B-41D3-B953-4FA9E61E64F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EE6851CF-E2B3-4459-A8AB-0634412CE2C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31E428F-DD60-422A-9E48-74AE1316A52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915ED77D-D507-4065-9E0B-9A80EA1ADB2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403D80AB-D501-412B-8682-44D8616F3C6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75F036A5-1611-462A-8497-2C8D773A9874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FBCF9A78-5F88-4AC8-B649-CBB1A59340E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3DCDEB6E-2C33-4CB0-95EF-E06CA001605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7C1298-EC5F-4433-8483-F9460AF037F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4E4077B0-4F22-4482-B9D5-55D46AB5EA7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5BD32023-3E3B-4CBB-A57E-478677F9BEB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DA688023-13AF-4BAE-B6A6-A49A48B2B21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706E0CF4-C691-43D5-95A9-77C800160947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4DCCECCA-CEA1-4F60-93C3-BF5087E680C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BF2B06BC-D4E5-4240-A068-275F681FE6D7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3AFF0EB-49DC-4345-8561-DE91A385A307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3047AC4-C16D-4EA6-B310-B44B1912E332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54B129D-8141-493B-8163-6BC91FF1C8B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E38BD472-CD67-4357-93BC-D231CE45377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C40C4C40-6805-4298-9E48-821E85567073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E5D2736D-DDCD-44B4-B682-4D627A9ED2B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7D507BDC-F720-4202-A323-A47EFC326D7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FBE53DE3-E713-44BE-951F-87A35454031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DB26D61A-3A61-42F0-B0FD-7CFBAE1E479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3F6B774-638D-49E4-A50A-866C7FF6900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CF8A3437-85EA-497D-B96D-F0CD5F88F69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5F937606-D67F-4CDF-90AC-6CDA73A34BA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47E0466B-7541-48AE-946D-4E1550FB7B1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44D46F99-213A-4E65-8C12-6B551A1F5E5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775EEEA3-5D97-4A72-98E1-5E73081D486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7A5B169-7D83-4E8C-AE46-079DDDE2368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6DA68BBB-C273-4A18-BAC7-88B0BD68AA2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FDBC2E14-5017-4F39-99E3-21EEA7544AB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FE6C2301-0516-4100-8E16-63682FD90B64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44F807A1-D6F6-4029-B9F7-98F5F0643CA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807B3658-9D77-4B63-B26D-E1F0278A2FA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9B8346E9-789F-4B7D-B531-7787FE4349C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1B7017B7-C3C8-4390-8D62-68184174FDE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E90C69B7-DF31-4218-B469-B237B64B8DC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2C69A86F-705C-4A9B-A0A9-C34203BB0CC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397D478-D5CB-4735-8331-8534A6E8F09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DFDF4B76-AD25-42D6-B2BC-9DA95DF9A15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7E1C2B7A-B698-4E11-B06C-39F7EB3EC50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09295DA-9DFF-4CB2-8E08-651E9908103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EBA73101-239B-4698-AE0D-9393A77CC03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552044D3-222C-46A9-9942-9FC7981DC4A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1EB0F68F-2E6D-46D4-9A08-6B630D48909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9840C16-62FF-40AD-96D8-76B88F7D911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E68F1F8E-CE31-4B68-AB8C-B60B07A73B1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9C28921-3A63-46D1-B2F2-5F10FFA94072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BD20B9F-0C6B-4E63-82D6-4E862D38F60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15339E49-8571-478C-ACC5-AD61C7819BE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25E6A0EB-5911-4AD8-B5CD-398A13014B0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F3C485D6-22B9-4A29-99F2-B20F736CCD4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A42E0DAC-B07C-4EE7-BB43-D54E1C213F5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5A7DA095-31B3-4BC7-8803-638FDF60E01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F8B83F7D-2DB6-48DB-B657-84B7C3D770D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DD93D9C-C78F-478D-BBA8-D687B876BDC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8BEE9AF-9FCE-4CD8-8560-8F95C8C4C94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423463C-DF6D-4FA7-BFA3-4701906F731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47693D8E-54ED-40C3-94E6-BD37F8849CE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F5FCE621-B958-475C-85A2-B923B1AC8F7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50BDBD7A-C5D3-4111-BA24-33F6231BEE6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BB9275B-17D7-42AB-94B3-D45FD6668CD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D32DBB2-FF4B-4826-9045-C78E9D401A8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7EE536B-DD86-42CE-B12C-845C4002A2C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E8BC1650-4587-4ABE-B599-EE37593C048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C5C60993-0AA9-4580-95F8-BF65A04D02B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79736069-A617-4082-80B2-5FA79179FCA2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457E2A8-F5DF-48CE-80BB-A3AD7938488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448BED2F-4B08-41F9-BD28-45943605A88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AB45FAE7-802F-49EC-A9EC-32426DED5DD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51FBFE4-4753-42FD-9986-E57E3081C56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637596B-A37E-418F-A15E-2BAE185818E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E6C321D3-148A-4D81-99E2-24C7E2FAAA3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867B010F-F585-4C2F-B5F8-61F32BB3A13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5A6DE152-5F35-4847-A314-90F10804D84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D569E85-B183-40D5-A404-69053FD4953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7196D18-BFDC-493F-8493-DDA2986D7DB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6481193E-4890-42FE-B10B-970A416AB8B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C2442125-C1CC-49C1-A213-BF161BA3139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70CE266C-A077-47D5-959D-3C8D8614DA2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CF4D503D-B439-4CD2-B49A-BA2EC5B1839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C481853-57E6-4243-A127-E6C776684F5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77F8E2D3-CBF6-43C7-8D06-7FBB450B102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FD0593F-94B9-42C5-9B0B-5BF9C68D2EE4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DA256FF6-AEC8-4368-AD35-571A718ED1E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888BCAF6-CD28-48ED-9420-163DEA9E8A7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7ED550C7-6CF7-4735-B6E0-D4DF03AF4363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339FA3E-E972-4D7C-8FF4-B8BF83997B93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A4A0F9E4-C1D8-4071-953D-0696A48CD98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822F740C-9B6C-40E1-A75B-15A5C0039D4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AB8A05DD-BF9A-47DF-8533-EAE9E254B9F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526669A7-628B-47F2-9B8B-6A2DC0FFB6A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30F8CC9-A333-474A-A5B6-1F04D48B797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1E92C8D9-EE07-496B-B88D-EFDDA0C9051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873AAE5C-F97E-4EB0-9632-4E200B3D4AB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7192B0E9-02C2-4976-BB6A-50C6079725D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E61C78A-ED90-456A-BE0E-129CFDC57AA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6BDD5CCC-27AD-451A-9567-396F848203F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7D8CC2DC-971F-4ACE-9A46-154B32F6AFD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591176A1-BC0C-4E35-8D25-31499DEDDC3D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5AE8E0A-9E67-4B91-8750-5B0CC860913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3D0DDB6F-B9BC-4B23-9530-A5D27AB800C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135F3EAF-2DC7-4084-9E60-5413DFDD980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6226B09E-6E67-4E46-9834-2169683A745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BC52F0B1-FC4B-4B4E-A2C6-51B6D24A4FF2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FDF211DE-E30A-43BD-BD31-4AB2666C2AF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44B2525-3E4C-4B32-A466-5FBD373642E7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E4FB9500-2DD9-4AF5-B934-7D85ED1BF647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BD59B24D-1829-412C-8972-0CE49B33B81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F98486F8-7154-441D-A9EF-94BD3A78BB4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DC89BE3D-5E39-4C4B-90AB-501A2A1C263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67F6D012-F53B-4225-8B24-B51872A9814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444B6182-32C5-468D-8DE1-149ABA6D3E3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8CB8342-0037-4F50-B9D3-C42B3E8079F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8265B574-9F91-479B-8917-B5ADE7CFB39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9210D5C-6677-4380-BE05-BBE0DE3985C2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0DFE13E3-CB22-4E24-BCE1-725DE5A063D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3843F921-9582-4292-9248-E34A4826881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29182561-DF32-408F-A5C8-7421A7155B7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1A53A86A-B889-4405-873D-E26D04ED4D87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DEB7A3ED-FEE8-416F-9FD2-A601C9080E0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1AFF4C92-287F-4821-B810-225079CE30D4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ABDEB8B6-6D0E-41B9-90FB-7FB86E0C0512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EE7A1020-8BCF-4918-8A8A-452BBE0F3B7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5AAAB8DA-6AB6-4750-BFBA-889B79AF9880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1CA93E-5744-45E3-ACF4-2D198FD19604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E15502C9-0858-40A8-9D66-8392B84D07E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C04012E-91A6-4A4F-AA7F-B6A11486E335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3A51DA8-44A2-4235-AF05-841C19C4AFD8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BD4717DC-7DFE-471F-88BE-9BAAD1068022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DB88DF8A-4F8D-4158-AE7B-FE66257FFC2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B55D90BF-6B6C-476F-A95D-43EB38DBF0BB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AE1B7B07-DCEA-48CC-B62B-9B800923A40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3ED9CA81-EF7B-4A0E-BC6B-FBE98F145D5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81C5C7CB-AD2C-4AB9-8F8F-2B68C1EFD737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49DDE88-D6B0-4EEF-A3F4-F0237DC5EBBA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00B24D4-A438-43C7-BDF6-A834CC5C16C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8E499481-AA6B-44A7-9E1C-63F293F6C3F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F412E1A-3843-4720-BE6B-3933975540C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47F82206-38CA-4F80-B93D-817994F1CB2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3F1BDFA8-DDC3-493C-A079-DB8CEA7ECB1C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F3B525BA-7CAC-48EB-A05B-CF18AAD62D3E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DFD445A8-6B7A-4B03-B568-1C1F0DCD69CF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79357EB8-2399-4F74-AE20-C8CDC7F3EA11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6C26A492-DF3C-44EE-A30D-00A546AD0E89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98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A9FE5F8-B137-499A-B24F-6908213F31F6}"/>
            </a:ext>
          </a:extLst>
        </xdr:cNvPr>
        <xdr:cNvSpPr txBox="1"/>
      </xdr:nvSpPr>
      <xdr:spPr>
        <a:xfrm>
          <a:off x="5389245" y="16322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BD20AD8-868B-401C-90D5-02FACDA721B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CC79BF94-A40B-48FD-B8D9-18E02CCE1BC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F979486-57F4-48A1-BE6C-ECAE6A890F2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F81819B1-1866-41C8-9659-6CBC5841062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F942D6D4-582D-4AE7-824F-1253CBBA4C4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D6DCB2A8-44C2-4DD9-9D00-0B2F70E0C0A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A08C6611-3B47-409E-B862-FBB5A3B89BD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81CCB308-21D1-412D-8967-0FB90E26E68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A402DCFE-DCEB-4799-B97B-1567177A55C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A084B501-C0C4-4ABC-BCA9-0A4F681225B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2676A0F0-1FEB-47ED-82F7-A5C8D251AA3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2849F4FF-CF03-40B9-8E0E-B0CE5184AE24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18586E1C-639E-40A7-ABE4-31B295C775B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975119C9-962D-40A5-B762-F9B4F66A3775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ED48435-0F56-4290-B28B-DBDDAB45364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8EA338B3-BE45-4B46-B7BD-FD4506E9BD4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3AB2113-7D19-4AB1-88A8-DC9CD508111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1BE821F-5226-433B-8844-9D77F1F63DC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95FB9118-2D28-4017-B83E-8360079B848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3813A8E-10E3-4C41-BF57-EE206090F14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5BA042F-7C18-4BF1-96EA-9DC53314165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5B08ECFF-77B2-4B8C-8F18-6816E83451C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BA2D7852-E876-4DBF-8000-0D18617FC994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9909CC77-D0A9-4287-9D8A-92C5FF7CFE8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D3D82084-793D-4343-B890-457D10FFA64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91362E1B-D022-411C-AC1B-63141BE0C40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C94A2D17-BAFC-4E89-ABB8-347DC139872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E83C36AA-A641-4257-AFEC-A53B63AF151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91412E88-F3BB-4263-A783-DA08398D941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703906EB-E31C-4FD5-A18F-129985D1849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97C95AC7-69E1-44D6-8521-047AED0FD192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988DC78E-ADE3-45FC-AAA9-FCF76B50F89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8B53CEF7-B046-4EA9-AF35-B2A207F6839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C8266081-8B7A-4C05-992F-B39354E4D800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6A2AE65-0B41-4852-9BE8-9591C226775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2D2394E8-9082-48C3-AD2C-85118BFC809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0996DC28-D86F-4C4A-98EF-F5646D79090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4A8E3C6F-92D6-4D8C-BCE2-0A27A4DDC2C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1CE1CEA3-3EC8-4F72-932A-75A46BE02CF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500CC445-BBD7-4305-B01B-9CBFF3F980B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ECAB37C1-7F40-45F8-B535-01FA2848E4E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1823B254-F7E5-4F67-91B4-4610427FEC3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38881C4-EE27-43AD-A250-7902A5B33FC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158C269E-F1B2-4497-89E3-A0EBF372E1D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A17A5970-1169-4743-8248-AB1AB8392CA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80D30390-3A47-45C7-A685-3696DC909FF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DAB90D3B-25F5-4ED8-9C6E-ADFF52F1A6D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BC5608F6-69FE-482F-B632-9B8CBE2FD39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B3FCC7D3-1495-46EF-AA31-BEDA18E9647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FA1A6C84-007D-4BE0-893D-3D833CA950C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B5F167A9-B8BF-476F-AE01-BD1342F86C52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712684D-38EF-4D05-B1F7-0374CFD00E6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4D7C58C7-CFD2-4256-9605-8154BE3D7DD6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12F2AA77-37A1-4207-A0B9-4EAF63775AA6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4A5F7A0-0B32-4E7D-AB99-6DA3DF8190B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80A2A514-B007-4E69-ADDF-EA1610C4BBB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01B65B2B-DA7B-468C-91F9-A74BE4CEE0A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7BFFA834-F4D9-4316-B5BA-2370F388157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1B4E808A-87AD-41CB-9F66-FD5BF88F2D9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07D3CF89-C554-4242-AB92-D9ADFADCCF96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44B2793-217F-4DE5-A2A0-BBE55B51939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D2B46AE9-48F7-4269-9226-34189C5909A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0179468-1C3B-4F3A-81FC-60F09DFADB10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53CA5C84-D2E2-41AE-9200-47D0B67E60D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FEE4211E-054D-4F73-ABC7-7EF550955F9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C35B3E8E-DFE5-4380-BE13-972ABC5AF4B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195386-78F3-4B36-94CE-C943C9E3B85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2156792A-962D-46BE-BFA7-974C324151E5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87A7BA03-682E-4A66-A64E-34757A9B99C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D526D55E-B952-4377-94EC-8BFC9FB8F07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41E13FC4-CD06-4FB5-923B-8E78EE683B2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9F3C4A74-79DD-4CFB-BA3D-A37B5C841080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05BD9DE-ACBF-45F6-A342-AB13E6444BF2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6DEF4B4-EF87-452A-BB16-D4D1E8F5BE2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5DBA96A4-91D5-4E63-A79B-31814D76C26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C3E14F68-6820-4C9A-A770-E85F43C58AA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B264C3D2-3426-4186-92DC-4BECA3032662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E55587FF-5678-4EB4-9306-22E95D6E738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0002932-6D4B-45F9-8494-5BF7B81D168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11206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134D2603-2B64-43B3-BAE7-1AF4CC09461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BE6B030D-D0F1-4EB4-9EF1-34E3F0A2F4BA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1B1888F2-9ED0-4846-B632-D7B80E67CE1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AE9D37A-F10B-4984-B844-F2E998F2833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3EC6CBF2-7817-41C0-B22A-A7E2DEFB54D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EEADCEF-E157-47E8-9997-40EEFE952ED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E43F5336-9A87-4CA9-85CE-5C5CA0606A4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D26AB9E9-BC85-43DA-93D4-19BD0B70967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C5D4A549-7307-4633-B0AB-5846BCFB184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8AA7D2B9-5B5E-488F-9E5A-BDC86879045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47112DF-0703-4986-9710-C7DC6C42D05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9E53D845-32E2-4411-8FBB-98BB3F297D7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D80E05B1-7729-4DE6-855F-DA8A18A03C7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1CE9B06-6E47-4ACC-952C-719FB25DD01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8748F7B0-0D90-468E-A724-99EC89E2AF9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D6D49035-6191-4610-A87F-1BF2ED78950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753EB53A-A18B-4112-A143-E4CEEE4D3C8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096B6147-FA63-4879-99F2-7FE5D65BF51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644AF7C-A474-4EC1-B686-BF3B8E24D28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37175452-108D-4B33-AD02-6ED3E7F0283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1130DAFD-9BD8-41DA-B12B-2A547D296C4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AC20CEA6-F483-437D-9697-62D18D18BC0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5ADFC924-9A43-4C85-A063-FAD236C59AF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7BD7014-6758-4D3E-8FD2-0F245E15911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1D542AF5-88C6-4789-9511-E9448F16FC69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CB0FCFF9-6856-4F4E-8970-6051652013A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EEE3EF25-82B1-443B-9DD0-56D799971FF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F853375C-C551-496A-BC44-585E4434384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15DB4AE2-BA10-495B-BD6E-A919176948F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0621A730-80E4-4F01-8414-D84B8D8CF63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5BD2A7D0-CE8F-42C5-B1DB-025D6BC0174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1185448A-D679-48D2-8DD3-F1801E0DC33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FEDDE752-16E2-44AC-A08D-1EFFC93E5A6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6F665855-61AE-47EE-96A5-688FB4B322F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1449E2FE-B798-46E7-A21D-139516C09AF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DB6E1ED0-5534-4256-89FB-21283484DF2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B3DFBA54-CD41-4CFE-900C-553D9D444019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894B06B5-E5FD-4E9D-9054-D3702DB907A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A6B497D8-F9F5-4537-BB48-5B83943FAF2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F6453555-2FFA-4475-B0DC-9B4432DF01A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C4EA76C1-E3B3-45DF-BAB8-E5A948C8D71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C22645CE-588F-4157-A88F-58A1DBE172B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67DDD90C-E6D9-47AC-B412-FCC59F7A6BB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81D36986-A2B2-4EA2-B56C-22676085EBC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B72FF6EC-137E-406C-A490-5E184736969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7CD78274-7C6A-4198-9D70-255F5AFFB77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652E3FC1-D8E1-4A4C-B42E-EB8197E4977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A187643B-D91E-462E-A2D8-2F95BBB372B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7307C447-4EA3-42CC-86A7-831E75E91529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52E7CD5A-D105-49BB-B4A1-4481E82ECE7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AB37F677-6471-4AB0-8CA7-41279DF4EE8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C57D0C79-0F33-4A59-A9A3-EEEFD14648B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4CA8B661-CEA5-4443-908A-E81B0404A88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04D17950-DAD5-49D9-81DA-D45992061F7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98CF31-D147-49C5-9E5E-19D27F23481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0EE7D5E8-D89D-4A33-8B97-82A0E69FB55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403D4D6-ABD1-4DED-9218-3515D684F33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06FC549A-EA45-41FA-ADC2-5E6CD859315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6B3F5E37-46D0-4D95-AFC3-2DD0D979C3D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05FD8504-6A1E-40CD-8648-291D81C48E7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C59CED51-5F88-4971-B47A-99D108D462AA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268D966-A947-4456-9704-6654E9FA666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0207E3BF-8D82-4EC4-9D32-2D06E1A0A54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B7E04A6F-2A78-4A5A-B871-584CFD865A6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EAA50B9F-F795-45B4-B888-F9360B83068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43841144-5606-430C-A53F-9D09A41D5F0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3F4FBD2-0010-41F7-A76C-B71D9A2C71FA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891907ED-1AEA-49A4-99D3-E4A6E2ADADB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5974249-288F-445E-94EB-C7A59B14DDE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9968084-BE46-49E5-AFF8-BC9C430D810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E0DFF07-7262-4905-A1E0-C6E263B63C99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BE85F5A-1641-44ED-A60D-708A6B6F21E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4E75146E-64C8-4BDB-BEC3-FF43E116A69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791EE983-A954-47E4-A960-AEFCD438C1B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376900C5-4509-4E25-A4CA-9CB8C5A01A3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9573CD70-9CA4-488A-A711-653837BCB87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0FDE12-A8F9-46D0-8634-5990E96C65F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4EB2EE7E-B83D-4477-B0D9-DEB2CF87EAA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8E9EEC9-CD71-4BD8-9BCC-505DE6B4AE4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D463E6C-1F02-4E9C-9EC4-9A98058DF88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11206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B4F7522B-85B6-4FF0-8BEA-A4F90B34FDD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19D99E93-C1E6-42DF-9CB7-CB65ED0A5CDF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C2EBCFFB-14E9-4670-A2A6-7AF9629434B1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A76B15E-0383-47FC-AB75-1E01E67B3B57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1040C9F1-981C-433A-82CA-AB300E8668A2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BE7747B2-00D0-4D9D-8AC7-CE7792488FC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A62D4377-F7C0-42D1-BA42-6F8883140750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8F1AEB7-FA35-45CD-95B1-991566910340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4C53257-6C4F-4E4C-85CA-6D00E3180AD8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5FFC28E4-5AA5-4565-8C3A-503862F75EB2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43D234B8-CF3E-484F-943C-26C03298A919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FDCE068B-7417-4CF7-981D-40106A35B3A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549AE61-E0D8-4756-9003-0899523D3EE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900F32C-9FFC-4FA5-B8A2-484CB187B386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E8787027-9A7E-4ECD-A75E-55DC162D632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3E16FE1A-F92B-4058-A92D-1B3E38B6F2A9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C8882087-5DD7-4D02-9B15-80B9AA12FA8D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A260B6F9-D39B-425A-9EBA-5BFE0E969A9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58F873DD-4EA2-44AE-880C-C1D59ED238B7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42A7E99F-1F91-4862-8629-66579FEB1581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EA96ED45-1362-4D03-9927-4FA7E5048F4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DF3422C5-2B62-486F-8748-93CAF7ED6809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F8085205-06C0-47E1-8FDB-EB586397EC83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CB030F10-3900-4264-9506-A3F3333113CA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2835BE6E-9E44-4553-BD2A-F94BEA97776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97E09F7-6C9D-4BDE-8B44-D4A74F93E1DF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FB3B82B1-97A2-454D-B713-4AD44A766BC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83CF1A9-F28F-4FB3-A9AA-91830968875D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A5FA53E7-DFB4-4A53-BC19-86F1C6238970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9356D875-F051-4C7F-BAF2-13C3B6D30B3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7DE21BD-376D-4CC8-9F78-7BB668686149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F2DE5D1A-7CB0-4C34-88E3-95C764FEE561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D148E98-1B46-4214-9838-4A2091349730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D3AD2289-527E-4FB3-9DA6-F12B709CD220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8147D5F2-3669-4875-9C1B-1D072CF3BABD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8D4F1C8F-DE29-4494-98E8-0B74BF9F34BC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AA7E14FD-8DB1-438B-9788-F4882D09B46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1A4BAC6B-43AE-4D4C-A029-E85C327BF0B5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F3E58EA6-5235-4A8E-821F-926C76BE7CD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500F8709-95AB-4EE5-B612-38DE2AB1570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269E7AE5-F5EC-4057-AE8F-144753A6E48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057D7C85-34C2-4EFA-9E95-CE501A40E0C9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2AABEC2C-12ED-410C-857A-41125C9E24A6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99CE8188-CAAD-4193-82BA-6029EB1DE02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E04AAAD6-2AFA-4C17-A936-58313136D091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CEF3F37-C896-4F28-A8EC-646E7909E1B5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0A090F4F-E6B5-4233-8940-1847CBAA46C6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CC14A2CE-6047-4514-8297-6EFE1330F076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2AC57050-4B76-442D-A358-EB612FE2751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1A2580A7-50C5-4E84-924E-F4C16CDA17EA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42914447-FB0E-46FF-AB5A-CB34C42D879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5ACD7732-249A-4983-9957-2C4AFC0C020C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9B26D4D9-826F-401D-96C2-5AE0C51BD070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7925C835-009C-43DC-BA4C-7473EFF0906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15CCAB7-A748-4AA6-A86E-0E24DC981AFC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236685DC-5895-4F41-BA27-A37060B9D4C8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4FBD6D2A-6658-479D-B808-C114E483237C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F5876610-B53C-4382-9468-F726F8263D1E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B2757C55-9C8B-4365-B849-8EF58B9C7D71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AE7F6CAD-3C62-44B3-B237-9F7E9020CA72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0312185-3A03-4772-AA37-4357E377855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ACD6A241-7703-4EB3-B20E-F714CE6F5FC5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4223600E-6E8C-4B4C-9022-3B79E12A33E5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5E90421-19EB-4297-A934-A56B9BC5314A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C35569F6-85FA-448D-ACED-338CA0B327D1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53D3C58A-3169-4B41-80BD-BD7B73768023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F021ED4A-3861-4218-8133-B55F1848669F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5CB09858-8CA6-416F-BFC0-DD20B1E503D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26C2FE89-8A4F-4AF6-9DC8-C87C49D6057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492ABC39-6FF4-4B4D-982F-5C755B5BF65A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C19368CA-3C7A-4439-B7EE-80EEE996258A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8ADB2DE0-5DDB-4B56-B2BD-397C1562CDAC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622E9649-E512-4D76-9C70-061CB624C134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80E13B3F-DE6A-478F-A099-63F3B873D4EA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64AC4D14-F275-4608-95A1-CAA30214AFD2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13E678A1-63A7-4C54-A4A8-6D79432D9D0B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6781689D-C07A-4A72-A7BA-6C424EBC314D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268223B-1225-4BC2-A36C-3726D5B176FA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B46CD7FB-20F6-4BCD-B4BC-324B269CC8D9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67D7C221-6169-466A-8AE1-D4121B64E1EF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63</xdr:row>
      <xdr:rowOff>11206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F22AFF6A-D664-43C1-BA45-30A044E4FDC8}"/>
            </a:ext>
          </a:extLst>
        </xdr:cNvPr>
        <xdr:cNvSpPr txBox="1"/>
      </xdr:nvSpPr>
      <xdr:spPr>
        <a:xfrm>
          <a:off x="5389245" y="12431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56030</xdr:rowOff>
    </xdr:from>
    <xdr:to>
      <xdr:col>3</xdr:col>
      <xdr:colOff>2039418</xdr:colOff>
      <xdr:row>5</xdr:row>
      <xdr:rowOff>78182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25BF1D9-899D-4148-915B-ECF710829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406" y="421790"/>
          <a:ext cx="2026307" cy="589842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2</xdr:row>
      <xdr:rowOff>56030</xdr:rowOff>
    </xdr:from>
    <xdr:to>
      <xdr:col>3</xdr:col>
      <xdr:colOff>2039418</xdr:colOff>
      <xdr:row>5</xdr:row>
      <xdr:rowOff>78182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FEFD4DF-9DA9-47BA-A309-3100316F1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406" y="421790"/>
          <a:ext cx="2026307" cy="589842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E9D2800F-528E-47E2-BD4F-DA7A77F24D3F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970B4ECE-7BBF-4B3D-92EB-DA62F799454E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8C3D7D-837D-44BE-9D13-5AA777267852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8D94B762-7F70-424C-B506-237FB2D720AD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177254B-B20B-44D2-AE1C-871B191259BC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68A1F48D-3BA5-4465-8F7A-07AD1A9DDA0D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277E629C-41A0-4949-8608-A5BFE82C8443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F1DF9F16-8786-4229-951C-18BDBC6EC587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BE6B2C9E-939C-43BE-8699-A55072A7D406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5882B64-ECBF-4158-85BC-DCC308CB0F3C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6F8926A0-538E-4AB1-AAC2-2EA06422E051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67E4565A-3C3A-463B-B424-D6D22F13B7E1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7B14011B-B65A-4B32-87C2-FF67EFE872DA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56515150-EC46-42A9-BA9D-685EC8CD24C4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3D007B11-67A0-4172-90A7-FFF149A6F8E8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6CB3CFE5-A18D-4297-AD13-2FD5C3CC6830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E106C55-8DFC-47A6-886E-91A3D2C26CDA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40C2A3D6-F380-47EC-A33A-729EFA12E8F8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CD01EDB-7034-4A1D-A225-FEE7F6A0DCE3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5039221F-B654-4B25-8551-9FA84547FCBB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D28D9B7C-51B7-4D40-8982-F57DC243C166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5C1D71E5-84B7-4F43-9DAD-744346369FDC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587CE95-2A12-432D-BA3F-EAC2E00CE4EE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E905D1BF-6894-4EFC-856A-8A94C476FE96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A1ABCB69-E4B2-42AD-B40E-8797E683E63A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AF2120EF-C318-4A55-BFD7-291CA630139E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3F30D63B-7CCA-4149-B9F6-F964E06EA988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6992DDFA-1A0D-4613-852C-82543A19F2F9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F4DB09A-CB04-4633-8DDF-E7E1FC6B71FC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FA309B-73AE-4682-B94A-883640E65359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8DF45E91-880D-4044-8FD5-68EA717E40E8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3ED7EBC3-FA50-401D-B795-D7E3C8A1C46B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A935E102-C996-4C40-8607-EE9AE6023389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85C11BCA-9360-4FA0-B64E-874B22791BBA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1211F62F-6252-4057-B871-ECC207F0EFD9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C5EB997-4637-448E-92BA-3A1FBD50CD50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3EBD82D0-AD6F-4FFA-96DA-7A8BB0A03813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DE5EBE0E-6A35-48E4-AA0E-AF9A6354E32B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8CCF0DC9-D68D-412A-AC05-650FE464A3ED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3ACE107B-FB31-4855-9486-03D30CC58DD0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B5F3002F-08CC-4509-88C5-3196923B7430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4F66542E-3A58-4A82-80BE-58041F6978A2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D30220A0-B24E-408D-B7E4-12B16D6FF01D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8E220F74-109F-499D-80DB-1FE0A4837D71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2E54FE41-54AD-4F7C-BB2F-1F61428B0E1D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8AB6857-DF6A-4F65-BFA3-A2E9841488E4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17413ED8-7D5F-4202-9D12-B4FB456915A8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205E4287-F581-4032-8B25-1F58FC4A020F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D1881A0D-CA7E-42B2-B17C-77E2CC0CC7FC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4E3085AB-C9C8-4E4C-BF68-81191C5702C8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D07A01C6-2370-4A79-8244-A32DC937F975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D520D48-E667-4A22-94A0-CF4D544E4AE9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EC7A12C0-73E8-4928-99CA-7859AD29DCF2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B61997DF-BDE3-4190-A7E1-9C12CC64B3D5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20F55EBA-E72C-457E-972E-B43192647735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1EC83F15-5A4B-4231-AC81-D5C63163002E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D05F1A8A-6ADA-4E66-8831-9AA946A40653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CBD5B5E8-2377-4032-B9FB-E71DA3E129AC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3FB31121-ECC1-49AD-8985-92DFD8C2B761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F3A1A80A-7CE4-4BF8-A95E-2DC2E65239B8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16" name="TextovéPole 9215">
          <a:extLst>
            <a:ext uri="{FF2B5EF4-FFF2-40B4-BE49-F238E27FC236}">
              <a16:creationId xmlns:a16="http://schemas.microsoft.com/office/drawing/2014/main" id="{5B066FAB-E076-4623-91B6-7C245254F948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18" name="TextovéPole 9217">
          <a:extLst>
            <a:ext uri="{FF2B5EF4-FFF2-40B4-BE49-F238E27FC236}">
              <a16:creationId xmlns:a16="http://schemas.microsoft.com/office/drawing/2014/main" id="{579BAAA2-D9EB-42EC-9C87-7726AB18C8D1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19" name="TextovéPole 9218">
          <a:extLst>
            <a:ext uri="{FF2B5EF4-FFF2-40B4-BE49-F238E27FC236}">
              <a16:creationId xmlns:a16="http://schemas.microsoft.com/office/drawing/2014/main" id="{874C7E58-6D16-4096-B009-2D0A34F1A6A0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20" name="TextovéPole 9219">
          <a:extLst>
            <a:ext uri="{FF2B5EF4-FFF2-40B4-BE49-F238E27FC236}">
              <a16:creationId xmlns:a16="http://schemas.microsoft.com/office/drawing/2014/main" id="{2D446B06-6319-4661-BF3B-4BA10B934FA5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21" name="TextovéPole 9220">
          <a:extLst>
            <a:ext uri="{FF2B5EF4-FFF2-40B4-BE49-F238E27FC236}">
              <a16:creationId xmlns:a16="http://schemas.microsoft.com/office/drawing/2014/main" id="{5A7B3FD5-60B8-4A66-9BE5-C7690D554B18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22" name="TextovéPole 9221">
          <a:extLst>
            <a:ext uri="{FF2B5EF4-FFF2-40B4-BE49-F238E27FC236}">
              <a16:creationId xmlns:a16="http://schemas.microsoft.com/office/drawing/2014/main" id="{3D8B3218-0A18-4218-818C-BF8D46BCAE48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23" name="TextovéPole 9222">
          <a:extLst>
            <a:ext uri="{FF2B5EF4-FFF2-40B4-BE49-F238E27FC236}">
              <a16:creationId xmlns:a16="http://schemas.microsoft.com/office/drawing/2014/main" id="{899AF605-3D14-470D-B514-2F105C46C23C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24" name="TextovéPole 9223">
          <a:extLst>
            <a:ext uri="{FF2B5EF4-FFF2-40B4-BE49-F238E27FC236}">
              <a16:creationId xmlns:a16="http://schemas.microsoft.com/office/drawing/2014/main" id="{FC4D637D-F8DA-4CEB-830F-6EF0633B4BFB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25" name="TextovéPole 9224">
          <a:extLst>
            <a:ext uri="{FF2B5EF4-FFF2-40B4-BE49-F238E27FC236}">
              <a16:creationId xmlns:a16="http://schemas.microsoft.com/office/drawing/2014/main" id="{FAE8A738-38A9-46F4-97F7-02AEE46C025C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26" name="TextovéPole 9225">
          <a:extLst>
            <a:ext uri="{FF2B5EF4-FFF2-40B4-BE49-F238E27FC236}">
              <a16:creationId xmlns:a16="http://schemas.microsoft.com/office/drawing/2014/main" id="{ACAA1573-B68E-4088-B86C-B3AC8D6DBB3C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27" name="TextovéPole 9226">
          <a:extLst>
            <a:ext uri="{FF2B5EF4-FFF2-40B4-BE49-F238E27FC236}">
              <a16:creationId xmlns:a16="http://schemas.microsoft.com/office/drawing/2014/main" id="{F0418994-BD27-4E8D-9725-F27044A5C18A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28" name="TextovéPole 9227">
          <a:extLst>
            <a:ext uri="{FF2B5EF4-FFF2-40B4-BE49-F238E27FC236}">
              <a16:creationId xmlns:a16="http://schemas.microsoft.com/office/drawing/2014/main" id="{1E881CEE-0E6A-4D8A-A73F-C19E4CAA49F0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29" name="TextovéPole 9228">
          <a:extLst>
            <a:ext uri="{FF2B5EF4-FFF2-40B4-BE49-F238E27FC236}">
              <a16:creationId xmlns:a16="http://schemas.microsoft.com/office/drawing/2014/main" id="{57880120-A0A0-4FF4-94CB-84EB0AFADD3D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30" name="TextovéPole 9229">
          <a:extLst>
            <a:ext uri="{FF2B5EF4-FFF2-40B4-BE49-F238E27FC236}">
              <a16:creationId xmlns:a16="http://schemas.microsoft.com/office/drawing/2014/main" id="{543C00B2-B531-441B-9EAE-E27F1AB5D430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31" name="TextovéPole 9230">
          <a:extLst>
            <a:ext uri="{FF2B5EF4-FFF2-40B4-BE49-F238E27FC236}">
              <a16:creationId xmlns:a16="http://schemas.microsoft.com/office/drawing/2014/main" id="{04A400A8-F3AD-4AE2-AC9C-DABE55FBE880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32" name="TextovéPole 9231">
          <a:extLst>
            <a:ext uri="{FF2B5EF4-FFF2-40B4-BE49-F238E27FC236}">
              <a16:creationId xmlns:a16="http://schemas.microsoft.com/office/drawing/2014/main" id="{6DF1CF1E-A258-4D91-BD1A-B3AF846A67D0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33" name="TextovéPole 9232">
          <a:extLst>
            <a:ext uri="{FF2B5EF4-FFF2-40B4-BE49-F238E27FC236}">
              <a16:creationId xmlns:a16="http://schemas.microsoft.com/office/drawing/2014/main" id="{109149CE-D3C9-43EF-9349-20A4E7400DA2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34" name="TextovéPole 9233">
          <a:extLst>
            <a:ext uri="{FF2B5EF4-FFF2-40B4-BE49-F238E27FC236}">
              <a16:creationId xmlns:a16="http://schemas.microsoft.com/office/drawing/2014/main" id="{BC1C647D-F7C7-4C73-82EA-116D1B0BA745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35" name="TextovéPole 9234">
          <a:extLst>
            <a:ext uri="{FF2B5EF4-FFF2-40B4-BE49-F238E27FC236}">
              <a16:creationId xmlns:a16="http://schemas.microsoft.com/office/drawing/2014/main" id="{6253ADCF-8951-4B47-92C2-575B509C5719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73</xdr:row>
      <xdr:rowOff>11206</xdr:rowOff>
    </xdr:from>
    <xdr:ext cx="184731" cy="264560"/>
    <xdr:sp macro="" textlink="">
      <xdr:nvSpPr>
        <xdr:cNvPr id="9236" name="TextovéPole 9235">
          <a:extLst>
            <a:ext uri="{FF2B5EF4-FFF2-40B4-BE49-F238E27FC236}">
              <a16:creationId xmlns:a16="http://schemas.microsoft.com/office/drawing/2014/main" id="{C449555E-4444-447B-B1D6-1ED82D1F4F87}"/>
            </a:ext>
          </a:extLst>
        </xdr:cNvPr>
        <xdr:cNvSpPr txBox="1"/>
      </xdr:nvSpPr>
      <xdr:spPr>
        <a:xfrm>
          <a:off x="5876925" y="10945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17" name="TextovéPole 9216">
          <a:extLst>
            <a:ext uri="{FF2B5EF4-FFF2-40B4-BE49-F238E27FC236}">
              <a16:creationId xmlns:a16="http://schemas.microsoft.com/office/drawing/2014/main" id="{C37DBBEA-4F4B-4FA2-BA56-302BBD38DAA6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37" name="TextovéPole 9236">
          <a:extLst>
            <a:ext uri="{FF2B5EF4-FFF2-40B4-BE49-F238E27FC236}">
              <a16:creationId xmlns:a16="http://schemas.microsoft.com/office/drawing/2014/main" id="{362F5100-5996-4B01-8438-0BA6CFDE103C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38" name="TextovéPole 9237">
          <a:extLst>
            <a:ext uri="{FF2B5EF4-FFF2-40B4-BE49-F238E27FC236}">
              <a16:creationId xmlns:a16="http://schemas.microsoft.com/office/drawing/2014/main" id="{F0EA5627-E5A3-40F2-8087-FBF9CDA1D082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39" name="TextovéPole 9238">
          <a:extLst>
            <a:ext uri="{FF2B5EF4-FFF2-40B4-BE49-F238E27FC236}">
              <a16:creationId xmlns:a16="http://schemas.microsoft.com/office/drawing/2014/main" id="{7D798CEE-7344-4A4B-8361-4EECCB561302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40" name="TextovéPole 9239">
          <a:extLst>
            <a:ext uri="{FF2B5EF4-FFF2-40B4-BE49-F238E27FC236}">
              <a16:creationId xmlns:a16="http://schemas.microsoft.com/office/drawing/2014/main" id="{E8C8019A-8756-4184-BE60-8222AF918427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41" name="TextovéPole 9240">
          <a:extLst>
            <a:ext uri="{FF2B5EF4-FFF2-40B4-BE49-F238E27FC236}">
              <a16:creationId xmlns:a16="http://schemas.microsoft.com/office/drawing/2014/main" id="{8FCE66E1-AC7F-409C-A9E5-ECE1B47F4308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42" name="TextovéPole 9241">
          <a:extLst>
            <a:ext uri="{FF2B5EF4-FFF2-40B4-BE49-F238E27FC236}">
              <a16:creationId xmlns:a16="http://schemas.microsoft.com/office/drawing/2014/main" id="{0B17D90E-8B4D-4FFB-9B34-AF1E6B6402EA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43" name="TextovéPole 9242">
          <a:extLst>
            <a:ext uri="{FF2B5EF4-FFF2-40B4-BE49-F238E27FC236}">
              <a16:creationId xmlns:a16="http://schemas.microsoft.com/office/drawing/2014/main" id="{3466AD43-B42E-4A10-B04C-91ECAEFADBFA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44" name="TextovéPole 9243">
          <a:extLst>
            <a:ext uri="{FF2B5EF4-FFF2-40B4-BE49-F238E27FC236}">
              <a16:creationId xmlns:a16="http://schemas.microsoft.com/office/drawing/2014/main" id="{231F78C6-F0B3-48AB-BC54-1FE21593B12B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45" name="TextovéPole 9244">
          <a:extLst>
            <a:ext uri="{FF2B5EF4-FFF2-40B4-BE49-F238E27FC236}">
              <a16:creationId xmlns:a16="http://schemas.microsoft.com/office/drawing/2014/main" id="{2FB3A42B-ED09-42E0-B966-AA0B013B1DB4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46" name="TextovéPole 9245">
          <a:extLst>
            <a:ext uri="{FF2B5EF4-FFF2-40B4-BE49-F238E27FC236}">
              <a16:creationId xmlns:a16="http://schemas.microsoft.com/office/drawing/2014/main" id="{226492C5-A951-4389-8834-58432C1C3ABD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47" name="TextovéPole 9246">
          <a:extLst>
            <a:ext uri="{FF2B5EF4-FFF2-40B4-BE49-F238E27FC236}">
              <a16:creationId xmlns:a16="http://schemas.microsoft.com/office/drawing/2014/main" id="{1113DA71-2C79-4373-9CE2-3B38BA15631F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48" name="TextovéPole 9247">
          <a:extLst>
            <a:ext uri="{FF2B5EF4-FFF2-40B4-BE49-F238E27FC236}">
              <a16:creationId xmlns:a16="http://schemas.microsoft.com/office/drawing/2014/main" id="{6FBEE158-6410-4E6E-8C06-A55F115D4D0A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49" name="TextovéPole 9248">
          <a:extLst>
            <a:ext uri="{FF2B5EF4-FFF2-40B4-BE49-F238E27FC236}">
              <a16:creationId xmlns:a16="http://schemas.microsoft.com/office/drawing/2014/main" id="{8E6856C5-C561-43F3-B2ED-AA0E40D2B2C8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50" name="TextovéPole 9249">
          <a:extLst>
            <a:ext uri="{FF2B5EF4-FFF2-40B4-BE49-F238E27FC236}">
              <a16:creationId xmlns:a16="http://schemas.microsoft.com/office/drawing/2014/main" id="{B9A621B6-B5B1-4799-8435-AF2A5CB2F91B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51" name="TextovéPole 9250">
          <a:extLst>
            <a:ext uri="{FF2B5EF4-FFF2-40B4-BE49-F238E27FC236}">
              <a16:creationId xmlns:a16="http://schemas.microsoft.com/office/drawing/2014/main" id="{2537BB52-580C-44EF-947D-4ED9B3D14FA2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52" name="TextovéPole 9251">
          <a:extLst>
            <a:ext uri="{FF2B5EF4-FFF2-40B4-BE49-F238E27FC236}">
              <a16:creationId xmlns:a16="http://schemas.microsoft.com/office/drawing/2014/main" id="{472E906D-0DE8-48C9-9D68-70FA5CE90129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53" name="TextovéPole 9252">
          <a:extLst>
            <a:ext uri="{FF2B5EF4-FFF2-40B4-BE49-F238E27FC236}">
              <a16:creationId xmlns:a16="http://schemas.microsoft.com/office/drawing/2014/main" id="{19A2E24F-EF77-414D-BA1D-141EA3E2EEE6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54" name="TextovéPole 9253">
          <a:extLst>
            <a:ext uri="{FF2B5EF4-FFF2-40B4-BE49-F238E27FC236}">
              <a16:creationId xmlns:a16="http://schemas.microsoft.com/office/drawing/2014/main" id="{804D8725-9FB6-4C56-9780-CF3FCB098F14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55" name="TextovéPole 9254">
          <a:extLst>
            <a:ext uri="{FF2B5EF4-FFF2-40B4-BE49-F238E27FC236}">
              <a16:creationId xmlns:a16="http://schemas.microsoft.com/office/drawing/2014/main" id="{E7C09680-3C67-46A0-89AA-947C06107F8F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56" name="TextovéPole 9255">
          <a:extLst>
            <a:ext uri="{FF2B5EF4-FFF2-40B4-BE49-F238E27FC236}">
              <a16:creationId xmlns:a16="http://schemas.microsoft.com/office/drawing/2014/main" id="{8C9F80AC-1D0A-49DE-8585-5A222AEF8A43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57" name="TextovéPole 9256">
          <a:extLst>
            <a:ext uri="{FF2B5EF4-FFF2-40B4-BE49-F238E27FC236}">
              <a16:creationId xmlns:a16="http://schemas.microsoft.com/office/drawing/2014/main" id="{4C614C64-30C0-4C63-BAA0-B7195D0857FE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58" name="TextovéPole 9257">
          <a:extLst>
            <a:ext uri="{FF2B5EF4-FFF2-40B4-BE49-F238E27FC236}">
              <a16:creationId xmlns:a16="http://schemas.microsoft.com/office/drawing/2014/main" id="{65836CDC-A1B3-44F2-9EA8-A7F75D43091E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59" name="TextovéPole 9258">
          <a:extLst>
            <a:ext uri="{FF2B5EF4-FFF2-40B4-BE49-F238E27FC236}">
              <a16:creationId xmlns:a16="http://schemas.microsoft.com/office/drawing/2014/main" id="{1ED8E5CD-9CA7-4524-90FB-28C428CF3E90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60" name="TextovéPole 9259">
          <a:extLst>
            <a:ext uri="{FF2B5EF4-FFF2-40B4-BE49-F238E27FC236}">
              <a16:creationId xmlns:a16="http://schemas.microsoft.com/office/drawing/2014/main" id="{4294EAA0-EE97-4078-9B92-79C9D4701F06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61" name="TextovéPole 9260">
          <a:extLst>
            <a:ext uri="{FF2B5EF4-FFF2-40B4-BE49-F238E27FC236}">
              <a16:creationId xmlns:a16="http://schemas.microsoft.com/office/drawing/2014/main" id="{1D1377B8-007E-4DA2-B82B-52F88E609324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62" name="TextovéPole 9261">
          <a:extLst>
            <a:ext uri="{FF2B5EF4-FFF2-40B4-BE49-F238E27FC236}">
              <a16:creationId xmlns:a16="http://schemas.microsoft.com/office/drawing/2014/main" id="{02CD3548-23B8-4F91-B85C-1409C37DC7B2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63" name="TextovéPole 9262">
          <a:extLst>
            <a:ext uri="{FF2B5EF4-FFF2-40B4-BE49-F238E27FC236}">
              <a16:creationId xmlns:a16="http://schemas.microsoft.com/office/drawing/2014/main" id="{7275A3D7-78A6-4F38-88D1-B4105C977685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64" name="TextovéPole 9263">
          <a:extLst>
            <a:ext uri="{FF2B5EF4-FFF2-40B4-BE49-F238E27FC236}">
              <a16:creationId xmlns:a16="http://schemas.microsoft.com/office/drawing/2014/main" id="{A010C4BB-5AA8-48EB-A043-CDF306CC6C5A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65" name="TextovéPole 9264">
          <a:extLst>
            <a:ext uri="{FF2B5EF4-FFF2-40B4-BE49-F238E27FC236}">
              <a16:creationId xmlns:a16="http://schemas.microsoft.com/office/drawing/2014/main" id="{C8EC06C7-2EE0-4EFD-B7DE-B7ABA40C7D75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66" name="TextovéPole 9265">
          <a:extLst>
            <a:ext uri="{FF2B5EF4-FFF2-40B4-BE49-F238E27FC236}">
              <a16:creationId xmlns:a16="http://schemas.microsoft.com/office/drawing/2014/main" id="{0DEB0AF8-E111-4144-B4C3-C7344E267D94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67" name="TextovéPole 9266">
          <a:extLst>
            <a:ext uri="{FF2B5EF4-FFF2-40B4-BE49-F238E27FC236}">
              <a16:creationId xmlns:a16="http://schemas.microsoft.com/office/drawing/2014/main" id="{946712F4-DFF4-4299-960D-AB927E4EF9F3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68" name="TextovéPole 9267">
          <a:extLst>
            <a:ext uri="{FF2B5EF4-FFF2-40B4-BE49-F238E27FC236}">
              <a16:creationId xmlns:a16="http://schemas.microsoft.com/office/drawing/2014/main" id="{1EF516A4-E095-4D33-A8BE-7617DA5FD3AD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69" name="TextovéPole 9268">
          <a:extLst>
            <a:ext uri="{FF2B5EF4-FFF2-40B4-BE49-F238E27FC236}">
              <a16:creationId xmlns:a16="http://schemas.microsoft.com/office/drawing/2014/main" id="{6F60E7F1-A3CF-426D-8FB9-12ECAAFEDA56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70" name="TextovéPole 9269">
          <a:extLst>
            <a:ext uri="{FF2B5EF4-FFF2-40B4-BE49-F238E27FC236}">
              <a16:creationId xmlns:a16="http://schemas.microsoft.com/office/drawing/2014/main" id="{C8C911BB-9FD4-4C03-93D9-15F6A288DB84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71" name="TextovéPole 9270">
          <a:extLst>
            <a:ext uri="{FF2B5EF4-FFF2-40B4-BE49-F238E27FC236}">
              <a16:creationId xmlns:a16="http://schemas.microsoft.com/office/drawing/2014/main" id="{5C4AA6DB-25A3-441E-87F6-1A62E92F8AA4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72" name="TextovéPole 9271">
          <a:extLst>
            <a:ext uri="{FF2B5EF4-FFF2-40B4-BE49-F238E27FC236}">
              <a16:creationId xmlns:a16="http://schemas.microsoft.com/office/drawing/2014/main" id="{B2CAAA60-0699-40E2-BA4A-2655F764F681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73" name="TextovéPole 9272">
          <a:extLst>
            <a:ext uri="{FF2B5EF4-FFF2-40B4-BE49-F238E27FC236}">
              <a16:creationId xmlns:a16="http://schemas.microsoft.com/office/drawing/2014/main" id="{CC4762FD-EC08-4FCB-995A-061A0609DB48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74" name="TextovéPole 9273">
          <a:extLst>
            <a:ext uri="{FF2B5EF4-FFF2-40B4-BE49-F238E27FC236}">
              <a16:creationId xmlns:a16="http://schemas.microsoft.com/office/drawing/2014/main" id="{549E31BA-10E5-467E-9ADC-3EF97093EA3F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75" name="TextovéPole 9274">
          <a:extLst>
            <a:ext uri="{FF2B5EF4-FFF2-40B4-BE49-F238E27FC236}">
              <a16:creationId xmlns:a16="http://schemas.microsoft.com/office/drawing/2014/main" id="{384BFD4A-F479-4A90-BC44-E078643B0F23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76" name="TextovéPole 9275">
          <a:extLst>
            <a:ext uri="{FF2B5EF4-FFF2-40B4-BE49-F238E27FC236}">
              <a16:creationId xmlns:a16="http://schemas.microsoft.com/office/drawing/2014/main" id="{F1FA9BA7-11F6-4690-BCE5-648FDBB85188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77" name="TextovéPole 9276">
          <a:extLst>
            <a:ext uri="{FF2B5EF4-FFF2-40B4-BE49-F238E27FC236}">
              <a16:creationId xmlns:a16="http://schemas.microsoft.com/office/drawing/2014/main" id="{66290CD6-D036-4E69-8B68-78EBAC7CFA15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78" name="TextovéPole 9277">
          <a:extLst>
            <a:ext uri="{FF2B5EF4-FFF2-40B4-BE49-F238E27FC236}">
              <a16:creationId xmlns:a16="http://schemas.microsoft.com/office/drawing/2014/main" id="{54711671-39F2-45F9-8A6C-C69CD8589B10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79" name="TextovéPole 9278">
          <a:extLst>
            <a:ext uri="{FF2B5EF4-FFF2-40B4-BE49-F238E27FC236}">
              <a16:creationId xmlns:a16="http://schemas.microsoft.com/office/drawing/2014/main" id="{D88A53C0-AE10-423C-BC9E-C05932045939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80" name="TextovéPole 9279">
          <a:extLst>
            <a:ext uri="{FF2B5EF4-FFF2-40B4-BE49-F238E27FC236}">
              <a16:creationId xmlns:a16="http://schemas.microsoft.com/office/drawing/2014/main" id="{F6092A54-3634-42AC-AD3E-7B179E227CDB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81" name="TextovéPole 9280">
          <a:extLst>
            <a:ext uri="{FF2B5EF4-FFF2-40B4-BE49-F238E27FC236}">
              <a16:creationId xmlns:a16="http://schemas.microsoft.com/office/drawing/2014/main" id="{2C9A2BC0-130C-486D-8E3E-FEF744ADDBA4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82" name="TextovéPole 9281">
          <a:extLst>
            <a:ext uri="{FF2B5EF4-FFF2-40B4-BE49-F238E27FC236}">
              <a16:creationId xmlns:a16="http://schemas.microsoft.com/office/drawing/2014/main" id="{01FD6EFE-A360-4981-8980-B95F96AE86A1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83" name="TextovéPole 9282">
          <a:extLst>
            <a:ext uri="{FF2B5EF4-FFF2-40B4-BE49-F238E27FC236}">
              <a16:creationId xmlns:a16="http://schemas.microsoft.com/office/drawing/2014/main" id="{34E9FF84-7EB6-4B21-98BA-9CB8672E2788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84" name="TextovéPole 9283">
          <a:extLst>
            <a:ext uri="{FF2B5EF4-FFF2-40B4-BE49-F238E27FC236}">
              <a16:creationId xmlns:a16="http://schemas.microsoft.com/office/drawing/2014/main" id="{6969B400-F9FF-4E6D-956D-7D07E2BB4E8C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85" name="TextovéPole 9284">
          <a:extLst>
            <a:ext uri="{FF2B5EF4-FFF2-40B4-BE49-F238E27FC236}">
              <a16:creationId xmlns:a16="http://schemas.microsoft.com/office/drawing/2014/main" id="{E1FF7A74-B951-4910-9381-C4764E9BB33B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86" name="TextovéPole 9285">
          <a:extLst>
            <a:ext uri="{FF2B5EF4-FFF2-40B4-BE49-F238E27FC236}">
              <a16:creationId xmlns:a16="http://schemas.microsoft.com/office/drawing/2014/main" id="{81072D1F-C493-4C77-97DB-D05946361A3F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87" name="TextovéPole 9286">
          <a:extLst>
            <a:ext uri="{FF2B5EF4-FFF2-40B4-BE49-F238E27FC236}">
              <a16:creationId xmlns:a16="http://schemas.microsoft.com/office/drawing/2014/main" id="{81E5CCA0-C65E-4EBC-A39D-6D3B81339549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88" name="TextovéPole 9287">
          <a:extLst>
            <a:ext uri="{FF2B5EF4-FFF2-40B4-BE49-F238E27FC236}">
              <a16:creationId xmlns:a16="http://schemas.microsoft.com/office/drawing/2014/main" id="{D5A1AE0B-8FC2-4AB2-A4A1-BF1A0891031B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89" name="TextovéPole 9288">
          <a:extLst>
            <a:ext uri="{FF2B5EF4-FFF2-40B4-BE49-F238E27FC236}">
              <a16:creationId xmlns:a16="http://schemas.microsoft.com/office/drawing/2014/main" id="{656E4684-7C1D-48A6-B491-4DE5DBC4EB25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90" name="TextovéPole 9289">
          <a:extLst>
            <a:ext uri="{FF2B5EF4-FFF2-40B4-BE49-F238E27FC236}">
              <a16:creationId xmlns:a16="http://schemas.microsoft.com/office/drawing/2014/main" id="{D7990971-0547-4899-8CDF-CE791394454D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91" name="TextovéPole 9290">
          <a:extLst>
            <a:ext uri="{FF2B5EF4-FFF2-40B4-BE49-F238E27FC236}">
              <a16:creationId xmlns:a16="http://schemas.microsoft.com/office/drawing/2014/main" id="{111501C0-784C-4A03-8AFB-6833293009D4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92" name="TextovéPole 9291">
          <a:extLst>
            <a:ext uri="{FF2B5EF4-FFF2-40B4-BE49-F238E27FC236}">
              <a16:creationId xmlns:a16="http://schemas.microsoft.com/office/drawing/2014/main" id="{54E70E2D-DDFA-4757-971E-03E6C01F37A3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93" name="TextovéPole 9292">
          <a:extLst>
            <a:ext uri="{FF2B5EF4-FFF2-40B4-BE49-F238E27FC236}">
              <a16:creationId xmlns:a16="http://schemas.microsoft.com/office/drawing/2014/main" id="{B8E084DC-5379-4F5D-8788-8ADF5A5F6289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94" name="TextovéPole 9293">
          <a:extLst>
            <a:ext uri="{FF2B5EF4-FFF2-40B4-BE49-F238E27FC236}">
              <a16:creationId xmlns:a16="http://schemas.microsoft.com/office/drawing/2014/main" id="{0234EB68-FD96-4B25-BB3C-3BECD99A5A62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95" name="TextovéPole 9294">
          <a:extLst>
            <a:ext uri="{FF2B5EF4-FFF2-40B4-BE49-F238E27FC236}">
              <a16:creationId xmlns:a16="http://schemas.microsoft.com/office/drawing/2014/main" id="{88CEB43C-743F-4B1A-8EC2-7BF5A413284F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96" name="TextovéPole 9295">
          <a:extLst>
            <a:ext uri="{FF2B5EF4-FFF2-40B4-BE49-F238E27FC236}">
              <a16:creationId xmlns:a16="http://schemas.microsoft.com/office/drawing/2014/main" id="{4D7C690A-1ED5-40AC-823F-3D663C4D50AF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97" name="TextovéPole 9296">
          <a:extLst>
            <a:ext uri="{FF2B5EF4-FFF2-40B4-BE49-F238E27FC236}">
              <a16:creationId xmlns:a16="http://schemas.microsoft.com/office/drawing/2014/main" id="{046FC52E-2F50-462E-8BC3-CACC390C94F5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98" name="TextovéPole 9297">
          <a:extLst>
            <a:ext uri="{FF2B5EF4-FFF2-40B4-BE49-F238E27FC236}">
              <a16:creationId xmlns:a16="http://schemas.microsoft.com/office/drawing/2014/main" id="{A9AC75F1-153D-4BD8-A005-F1FD8FDB13E6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299" name="TextovéPole 9298">
          <a:extLst>
            <a:ext uri="{FF2B5EF4-FFF2-40B4-BE49-F238E27FC236}">
              <a16:creationId xmlns:a16="http://schemas.microsoft.com/office/drawing/2014/main" id="{334BFD4B-A4F2-4FF7-A237-184E04F44640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00" name="TextovéPole 9299">
          <a:extLst>
            <a:ext uri="{FF2B5EF4-FFF2-40B4-BE49-F238E27FC236}">
              <a16:creationId xmlns:a16="http://schemas.microsoft.com/office/drawing/2014/main" id="{E21B71F4-2046-433A-A0F0-331611241390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01" name="TextovéPole 9300">
          <a:extLst>
            <a:ext uri="{FF2B5EF4-FFF2-40B4-BE49-F238E27FC236}">
              <a16:creationId xmlns:a16="http://schemas.microsoft.com/office/drawing/2014/main" id="{53A60EAC-042B-4F60-95D8-631C8AC6B9DF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02" name="TextovéPole 9301">
          <a:extLst>
            <a:ext uri="{FF2B5EF4-FFF2-40B4-BE49-F238E27FC236}">
              <a16:creationId xmlns:a16="http://schemas.microsoft.com/office/drawing/2014/main" id="{0D902A96-65BD-4E0C-AB0D-4646EEB49F28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03" name="TextovéPole 9302">
          <a:extLst>
            <a:ext uri="{FF2B5EF4-FFF2-40B4-BE49-F238E27FC236}">
              <a16:creationId xmlns:a16="http://schemas.microsoft.com/office/drawing/2014/main" id="{DC0BEAF4-AAFF-4B27-870E-E3EAE491FFC9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04" name="TextovéPole 9303">
          <a:extLst>
            <a:ext uri="{FF2B5EF4-FFF2-40B4-BE49-F238E27FC236}">
              <a16:creationId xmlns:a16="http://schemas.microsoft.com/office/drawing/2014/main" id="{55EC6ABB-DB1C-48BE-ABCD-D6C27F1A75A5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05" name="TextovéPole 9304">
          <a:extLst>
            <a:ext uri="{FF2B5EF4-FFF2-40B4-BE49-F238E27FC236}">
              <a16:creationId xmlns:a16="http://schemas.microsoft.com/office/drawing/2014/main" id="{2D66D2F1-7D9C-49A9-B004-3E2901C7B9CD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06" name="TextovéPole 9305">
          <a:extLst>
            <a:ext uri="{FF2B5EF4-FFF2-40B4-BE49-F238E27FC236}">
              <a16:creationId xmlns:a16="http://schemas.microsoft.com/office/drawing/2014/main" id="{6EDDCC35-EA2B-4F21-B858-BB97393796E5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07" name="TextovéPole 9306">
          <a:extLst>
            <a:ext uri="{FF2B5EF4-FFF2-40B4-BE49-F238E27FC236}">
              <a16:creationId xmlns:a16="http://schemas.microsoft.com/office/drawing/2014/main" id="{44FBFB80-ED43-48B0-8BC5-5D808A9E3EE4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08" name="TextovéPole 9307">
          <a:extLst>
            <a:ext uri="{FF2B5EF4-FFF2-40B4-BE49-F238E27FC236}">
              <a16:creationId xmlns:a16="http://schemas.microsoft.com/office/drawing/2014/main" id="{EBAE298C-CFDB-45E8-927D-50B9C10BBE96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09" name="TextovéPole 9308">
          <a:extLst>
            <a:ext uri="{FF2B5EF4-FFF2-40B4-BE49-F238E27FC236}">
              <a16:creationId xmlns:a16="http://schemas.microsoft.com/office/drawing/2014/main" id="{617D48B1-B9AA-4D4D-90DD-1132F58E234F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10" name="TextovéPole 9309">
          <a:extLst>
            <a:ext uri="{FF2B5EF4-FFF2-40B4-BE49-F238E27FC236}">
              <a16:creationId xmlns:a16="http://schemas.microsoft.com/office/drawing/2014/main" id="{E9C584B0-658F-4A71-B76C-787C54DFE783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11" name="TextovéPole 9310">
          <a:extLst>
            <a:ext uri="{FF2B5EF4-FFF2-40B4-BE49-F238E27FC236}">
              <a16:creationId xmlns:a16="http://schemas.microsoft.com/office/drawing/2014/main" id="{DD3A5A6F-704E-40BE-B162-EA632364270E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12" name="TextovéPole 9311">
          <a:extLst>
            <a:ext uri="{FF2B5EF4-FFF2-40B4-BE49-F238E27FC236}">
              <a16:creationId xmlns:a16="http://schemas.microsoft.com/office/drawing/2014/main" id="{FDEA2520-EB28-48E4-8F2E-270531EC0821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13" name="TextovéPole 9312">
          <a:extLst>
            <a:ext uri="{FF2B5EF4-FFF2-40B4-BE49-F238E27FC236}">
              <a16:creationId xmlns:a16="http://schemas.microsoft.com/office/drawing/2014/main" id="{8E997F03-21FE-41B6-B587-7343C0633FE6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14" name="TextovéPole 9313">
          <a:extLst>
            <a:ext uri="{FF2B5EF4-FFF2-40B4-BE49-F238E27FC236}">
              <a16:creationId xmlns:a16="http://schemas.microsoft.com/office/drawing/2014/main" id="{7DFDB477-BE2C-4E4D-AF7E-CF60E65691D1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39</xdr:row>
      <xdr:rowOff>11206</xdr:rowOff>
    </xdr:from>
    <xdr:ext cx="184731" cy="264560"/>
    <xdr:sp macro="" textlink="">
      <xdr:nvSpPr>
        <xdr:cNvPr id="9315" name="TextovéPole 9314">
          <a:extLst>
            <a:ext uri="{FF2B5EF4-FFF2-40B4-BE49-F238E27FC236}">
              <a16:creationId xmlns:a16="http://schemas.microsoft.com/office/drawing/2014/main" id="{31744C26-DD88-4BF7-B42F-14D82DB0BBDF}"/>
            </a:ext>
          </a:extLst>
        </xdr:cNvPr>
        <xdr:cNvSpPr txBox="1"/>
      </xdr:nvSpPr>
      <xdr:spPr>
        <a:xfrm>
          <a:off x="5389245" y="82408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16" name="TextovéPole 9315">
          <a:extLst>
            <a:ext uri="{FF2B5EF4-FFF2-40B4-BE49-F238E27FC236}">
              <a16:creationId xmlns:a16="http://schemas.microsoft.com/office/drawing/2014/main" id="{8C554F58-93E9-4356-A390-4A82F4807160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17" name="TextovéPole 9316">
          <a:extLst>
            <a:ext uri="{FF2B5EF4-FFF2-40B4-BE49-F238E27FC236}">
              <a16:creationId xmlns:a16="http://schemas.microsoft.com/office/drawing/2014/main" id="{CFAEC888-126C-495F-8AF5-D81425499D5F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18" name="TextovéPole 9317">
          <a:extLst>
            <a:ext uri="{FF2B5EF4-FFF2-40B4-BE49-F238E27FC236}">
              <a16:creationId xmlns:a16="http://schemas.microsoft.com/office/drawing/2014/main" id="{386A59BD-90B5-441B-BED9-9CF53F23C66F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19" name="TextovéPole 9318">
          <a:extLst>
            <a:ext uri="{FF2B5EF4-FFF2-40B4-BE49-F238E27FC236}">
              <a16:creationId xmlns:a16="http://schemas.microsoft.com/office/drawing/2014/main" id="{278A631F-DFAA-4F49-86CB-26EFC33C86A0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20" name="TextovéPole 9319">
          <a:extLst>
            <a:ext uri="{FF2B5EF4-FFF2-40B4-BE49-F238E27FC236}">
              <a16:creationId xmlns:a16="http://schemas.microsoft.com/office/drawing/2014/main" id="{6141A9CD-6A32-43D9-9413-60621EBC5134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21" name="TextovéPole 9320">
          <a:extLst>
            <a:ext uri="{FF2B5EF4-FFF2-40B4-BE49-F238E27FC236}">
              <a16:creationId xmlns:a16="http://schemas.microsoft.com/office/drawing/2014/main" id="{4604F741-20D7-41EA-9ADA-998BBC19BE62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22" name="TextovéPole 9321">
          <a:extLst>
            <a:ext uri="{FF2B5EF4-FFF2-40B4-BE49-F238E27FC236}">
              <a16:creationId xmlns:a16="http://schemas.microsoft.com/office/drawing/2014/main" id="{DFB11332-964B-42EB-A254-B1162ED171A0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23" name="TextovéPole 9322">
          <a:extLst>
            <a:ext uri="{FF2B5EF4-FFF2-40B4-BE49-F238E27FC236}">
              <a16:creationId xmlns:a16="http://schemas.microsoft.com/office/drawing/2014/main" id="{09F888FD-1CAC-4EFB-A772-598AC83F3023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24" name="TextovéPole 9323">
          <a:extLst>
            <a:ext uri="{FF2B5EF4-FFF2-40B4-BE49-F238E27FC236}">
              <a16:creationId xmlns:a16="http://schemas.microsoft.com/office/drawing/2014/main" id="{FCA21544-7EDC-4419-9545-52EE9059B773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25" name="TextovéPole 9324">
          <a:extLst>
            <a:ext uri="{FF2B5EF4-FFF2-40B4-BE49-F238E27FC236}">
              <a16:creationId xmlns:a16="http://schemas.microsoft.com/office/drawing/2014/main" id="{0446C139-6125-4B5C-B069-C3B0A4C7AA55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26" name="TextovéPole 9325">
          <a:extLst>
            <a:ext uri="{FF2B5EF4-FFF2-40B4-BE49-F238E27FC236}">
              <a16:creationId xmlns:a16="http://schemas.microsoft.com/office/drawing/2014/main" id="{A047446E-BC94-42A4-84CC-7F418FA86792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27" name="TextovéPole 9326">
          <a:extLst>
            <a:ext uri="{FF2B5EF4-FFF2-40B4-BE49-F238E27FC236}">
              <a16:creationId xmlns:a16="http://schemas.microsoft.com/office/drawing/2014/main" id="{93055E34-37D1-48B6-AF9C-C2168D9B3CF8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28" name="TextovéPole 9327">
          <a:extLst>
            <a:ext uri="{FF2B5EF4-FFF2-40B4-BE49-F238E27FC236}">
              <a16:creationId xmlns:a16="http://schemas.microsoft.com/office/drawing/2014/main" id="{4BA7B362-62BF-47B2-A086-DCBAFBD3E3C0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29" name="TextovéPole 9328">
          <a:extLst>
            <a:ext uri="{FF2B5EF4-FFF2-40B4-BE49-F238E27FC236}">
              <a16:creationId xmlns:a16="http://schemas.microsoft.com/office/drawing/2014/main" id="{F48E9C93-81D3-4BE7-92CD-6CC6B60F2BC5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30" name="TextovéPole 9329">
          <a:extLst>
            <a:ext uri="{FF2B5EF4-FFF2-40B4-BE49-F238E27FC236}">
              <a16:creationId xmlns:a16="http://schemas.microsoft.com/office/drawing/2014/main" id="{1F7DD4CC-59FD-4DCF-B4C5-AD56141466CA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31" name="TextovéPole 9330">
          <a:extLst>
            <a:ext uri="{FF2B5EF4-FFF2-40B4-BE49-F238E27FC236}">
              <a16:creationId xmlns:a16="http://schemas.microsoft.com/office/drawing/2014/main" id="{47FC7B80-AA66-4D15-828E-A69893A0A998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32" name="TextovéPole 9331">
          <a:extLst>
            <a:ext uri="{FF2B5EF4-FFF2-40B4-BE49-F238E27FC236}">
              <a16:creationId xmlns:a16="http://schemas.microsoft.com/office/drawing/2014/main" id="{52832E2F-9543-461C-A328-9B88A7B03703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33" name="TextovéPole 9332">
          <a:extLst>
            <a:ext uri="{FF2B5EF4-FFF2-40B4-BE49-F238E27FC236}">
              <a16:creationId xmlns:a16="http://schemas.microsoft.com/office/drawing/2014/main" id="{B919DE80-E2E5-4D9E-8551-3303689BA4EB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34" name="TextovéPole 9333">
          <a:extLst>
            <a:ext uri="{FF2B5EF4-FFF2-40B4-BE49-F238E27FC236}">
              <a16:creationId xmlns:a16="http://schemas.microsoft.com/office/drawing/2014/main" id="{DF1CE5BC-CE90-4C62-968C-753D74796345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35" name="TextovéPole 9334">
          <a:extLst>
            <a:ext uri="{FF2B5EF4-FFF2-40B4-BE49-F238E27FC236}">
              <a16:creationId xmlns:a16="http://schemas.microsoft.com/office/drawing/2014/main" id="{1F9647FA-A604-42EB-8E72-5D5BA66A3072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36" name="TextovéPole 9335">
          <a:extLst>
            <a:ext uri="{FF2B5EF4-FFF2-40B4-BE49-F238E27FC236}">
              <a16:creationId xmlns:a16="http://schemas.microsoft.com/office/drawing/2014/main" id="{57B7B88E-2C9C-455C-B977-80BF3CF8FAE6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37" name="TextovéPole 9336">
          <a:extLst>
            <a:ext uri="{FF2B5EF4-FFF2-40B4-BE49-F238E27FC236}">
              <a16:creationId xmlns:a16="http://schemas.microsoft.com/office/drawing/2014/main" id="{4163E0DA-899C-425F-929B-CFCDC601B95A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38" name="TextovéPole 9337">
          <a:extLst>
            <a:ext uri="{FF2B5EF4-FFF2-40B4-BE49-F238E27FC236}">
              <a16:creationId xmlns:a16="http://schemas.microsoft.com/office/drawing/2014/main" id="{0B7D2EB3-66A4-4113-AA06-B603CD68E872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39" name="TextovéPole 9338">
          <a:extLst>
            <a:ext uri="{FF2B5EF4-FFF2-40B4-BE49-F238E27FC236}">
              <a16:creationId xmlns:a16="http://schemas.microsoft.com/office/drawing/2014/main" id="{7D80AECC-EACD-4CCB-B327-2DA9E8B4A9A1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40" name="TextovéPole 9339">
          <a:extLst>
            <a:ext uri="{FF2B5EF4-FFF2-40B4-BE49-F238E27FC236}">
              <a16:creationId xmlns:a16="http://schemas.microsoft.com/office/drawing/2014/main" id="{EA5DC4AB-104A-43E6-91AD-7B504742230F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41" name="TextovéPole 9340">
          <a:extLst>
            <a:ext uri="{FF2B5EF4-FFF2-40B4-BE49-F238E27FC236}">
              <a16:creationId xmlns:a16="http://schemas.microsoft.com/office/drawing/2014/main" id="{AD3E7BFE-8A9F-4377-BD0F-F45541F6E946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42" name="TextovéPole 9341">
          <a:extLst>
            <a:ext uri="{FF2B5EF4-FFF2-40B4-BE49-F238E27FC236}">
              <a16:creationId xmlns:a16="http://schemas.microsoft.com/office/drawing/2014/main" id="{A3E289C0-8047-4B81-B495-671DC8AA52BB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43" name="TextovéPole 9342">
          <a:extLst>
            <a:ext uri="{FF2B5EF4-FFF2-40B4-BE49-F238E27FC236}">
              <a16:creationId xmlns:a16="http://schemas.microsoft.com/office/drawing/2014/main" id="{824EC1C5-EB82-4639-9F83-15C8A4807713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44" name="TextovéPole 9343">
          <a:extLst>
            <a:ext uri="{FF2B5EF4-FFF2-40B4-BE49-F238E27FC236}">
              <a16:creationId xmlns:a16="http://schemas.microsoft.com/office/drawing/2014/main" id="{962E425C-9243-418B-8E8E-1867FB5A3B31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45" name="TextovéPole 9344">
          <a:extLst>
            <a:ext uri="{FF2B5EF4-FFF2-40B4-BE49-F238E27FC236}">
              <a16:creationId xmlns:a16="http://schemas.microsoft.com/office/drawing/2014/main" id="{DF7ED78C-3E06-4DA2-A7B6-820D2D45329C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46" name="TextovéPole 9345">
          <a:extLst>
            <a:ext uri="{FF2B5EF4-FFF2-40B4-BE49-F238E27FC236}">
              <a16:creationId xmlns:a16="http://schemas.microsoft.com/office/drawing/2014/main" id="{7AAFDEAA-F94A-4058-A1B1-70ECFA41B43D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47" name="TextovéPole 9346">
          <a:extLst>
            <a:ext uri="{FF2B5EF4-FFF2-40B4-BE49-F238E27FC236}">
              <a16:creationId xmlns:a16="http://schemas.microsoft.com/office/drawing/2014/main" id="{57A99C62-962C-4436-82EC-A375BE0E53A2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48" name="TextovéPole 9347">
          <a:extLst>
            <a:ext uri="{FF2B5EF4-FFF2-40B4-BE49-F238E27FC236}">
              <a16:creationId xmlns:a16="http://schemas.microsoft.com/office/drawing/2014/main" id="{E463C4F0-D3EE-41C3-846E-36B7B4B413E9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49" name="TextovéPole 9348">
          <a:extLst>
            <a:ext uri="{FF2B5EF4-FFF2-40B4-BE49-F238E27FC236}">
              <a16:creationId xmlns:a16="http://schemas.microsoft.com/office/drawing/2014/main" id="{19B9327F-8564-4075-B873-8DDB6EE0B27B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50" name="TextovéPole 9349">
          <a:extLst>
            <a:ext uri="{FF2B5EF4-FFF2-40B4-BE49-F238E27FC236}">
              <a16:creationId xmlns:a16="http://schemas.microsoft.com/office/drawing/2014/main" id="{75A3007C-FB15-4E73-8CDC-CBA344C4725A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51" name="TextovéPole 9350">
          <a:extLst>
            <a:ext uri="{FF2B5EF4-FFF2-40B4-BE49-F238E27FC236}">
              <a16:creationId xmlns:a16="http://schemas.microsoft.com/office/drawing/2014/main" id="{A131B15E-D3DA-4B36-85B3-08E208639D6E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52" name="TextovéPole 9351">
          <a:extLst>
            <a:ext uri="{FF2B5EF4-FFF2-40B4-BE49-F238E27FC236}">
              <a16:creationId xmlns:a16="http://schemas.microsoft.com/office/drawing/2014/main" id="{D5036AAA-D4AE-4D56-92DA-439854A50657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53" name="TextovéPole 9352">
          <a:extLst>
            <a:ext uri="{FF2B5EF4-FFF2-40B4-BE49-F238E27FC236}">
              <a16:creationId xmlns:a16="http://schemas.microsoft.com/office/drawing/2014/main" id="{E93C0B50-75FA-4EE7-9B3D-99F9E33C02C6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54" name="TextovéPole 9353">
          <a:extLst>
            <a:ext uri="{FF2B5EF4-FFF2-40B4-BE49-F238E27FC236}">
              <a16:creationId xmlns:a16="http://schemas.microsoft.com/office/drawing/2014/main" id="{82BE639A-D8D9-40D5-A1BD-DDE2B5E70A3D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55" name="TextovéPole 9354">
          <a:extLst>
            <a:ext uri="{FF2B5EF4-FFF2-40B4-BE49-F238E27FC236}">
              <a16:creationId xmlns:a16="http://schemas.microsoft.com/office/drawing/2014/main" id="{1B1066E4-E1C7-4A04-A283-BD02EF02A8D6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56" name="TextovéPole 9355">
          <a:extLst>
            <a:ext uri="{FF2B5EF4-FFF2-40B4-BE49-F238E27FC236}">
              <a16:creationId xmlns:a16="http://schemas.microsoft.com/office/drawing/2014/main" id="{15738281-73FE-427D-9D51-1FFF234AAA3E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57" name="TextovéPole 9356">
          <a:extLst>
            <a:ext uri="{FF2B5EF4-FFF2-40B4-BE49-F238E27FC236}">
              <a16:creationId xmlns:a16="http://schemas.microsoft.com/office/drawing/2014/main" id="{929EF2B0-09D7-4245-91C4-39D54797EE6B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58" name="TextovéPole 9357">
          <a:extLst>
            <a:ext uri="{FF2B5EF4-FFF2-40B4-BE49-F238E27FC236}">
              <a16:creationId xmlns:a16="http://schemas.microsoft.com/office/drawing/2014/main" id="{AB55DEB8-E989-4EFC-9B8C-DBAA65C357C5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59" name="TextovéPole 9358">
          <a:extLst>
            <a:ext uri="{FF2B5EF4-FFF2-40B4-BE49-F238E27FC236}">
              <a16:creationId xmlns:a16="http://schemas.microsoft.com/office/drawing/2014/main" id="{D63A1F3C-FBCD-4842-8F64-26B30B8C3F10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60" name="TextovéPole 9359">
          <a:extLst>
            <a:ext uri="{FF2B5EF4-FFF2-40B4-BE49-F238E27FC236}">
              <a16:creationId xmlns:a16="http://schemas.microsoft.com/office/drawing/2014/main" id="{26BDACE2-D35E-41B2-94F7-8D56D58D7920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61" name="TextovéPole 9360">
          <a:extLst>
            <a:ext uri="{FF2B5EF4-FFF2-40B4-BE49-F238E27FC236}">
              <a16:creationId xmlns:a16="http://schemas.microsoft.com/office/drawing/2014/main" id="{6AA34FE5-E0BB-4527-8D2C-DFDCF11C133D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62" name="TextovéPole 9361">
          <a:extLst>
            <a:ext uri="{FF2B5EF4-FFF2-40B4-BE49-F238E27FC236}">
              <a16:creationId xmlns:a16="http://schemas.microsoft.com/office/drawing/2014/main" id="{25D74F7E-ABE1-48C1-B9F3-F4FA1BD36754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63" name="TextovéPole 9362">
          <a:extLst>
            <a:ext uri="{FF2B5EF4-FFF2-40B4-BE49-F238E27FC236}">
              <a16:creationId xmlns:a16="http://schemas.microsoft.com/office/drawing/2014/main" id="{98C619C2-8E49-47F1-A441-96F3421DE0F8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64" name="TextovéPole 9363">
          <a:extLst>
            <a:ext uri="{FF2B5EF4-FFF2-40B4-BE49-F238E27FC236}">
              <a16:creationId xmlns:a16="http://schemas.microsoft.com/office/drawing/2014/main" id="{3A71A479-8EEE-46FF-A8D1-79CE58EE0122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65" name="TextovéPole 9364">
          <a:extLst>
            <a:ext uri="{FF2B5EF4-FFF2-40B4-BE49-F238E27FC236}">
              <a16:creationId xmlns:a16="http://schemas.microsoft.com/office/drawing/2014/main" id="{215AFBFD-25CF-4C68-885E-AEDFC0BD3D7A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66" name="TextovéPole 9365">
          <a:extLst>
            <a:ext uri="{FF2B5EF4-FFF2-40B4-BE49-F238E27FC236}">
              <a16:creationId xmlns:a16="http://schemas.microsoft.com/office/drawing/2014/main" id="{BC74DBB6-39C8-4547-98C4-B5801DCF9DCF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67" name="TextovéPole 9366">
          <a:extLst>
            <a:ext uri="{FF2B5EF4-FFF2-40B4-BE49-F238E27FC236}">
              <a16:creationId xmlns:a16="http://schemas.microsoft.com/office/drawing/2014/main" id="{DBCDD5A0-F13C-4750-ACE2-522B9E70EFE7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68" name="TextovéPole 9367">
          <a:extLst>
            <a:ext uri="{FF2B5EF4-FFF2-40B4-BE49-F238E27FC236}">
              <a16:creationId xmlns:a16="http://schemas.microsoft.com/office/drawing/2014/main" id="{F9AB45EB-D661-4452-83D4-5CA7D5D072A7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69" name="TextovéPole 9368">
          <a:extLst>
            <a:ext uri="{FF2B5EF4-FFF2-40B4-BE49-F238E27FC236}">
              <a16:creationId xmlns:a16="http://schemas.microsoft.com/office/drawing/2014/main" id="{C984BA00-03BC-4112-B729-4977B56E1CEF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70" name="TextovéPole 9369">
          <a:extLst>
            <a:ext uri="{FF2B5EF4-FFF2-40B4-BE49-F238E27FC236}">
              <a16:creationId xmlns:a16="http://schemas.microsoft.com/office/drawing/2014/main" id="{8385C042-5569-4877-8BE5-16FE91E7B902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71" name="TextovéPole 9370">
          <a:extLst>
            <a:ext uri="{FF2B5EF4-FFF2-40B4-BE49-F238E27FC236}">
              <a16:creationId xmlns:a16="http://schemas.microsoft.com/office/drawing/2014/main" id="{C2F47970-FE46-4153-970E-02ECD667CFBB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72" name="TextovéPole 9371">
          <a:extLst>
            <a:ext uri="{FF2B5EF4-FFF2-40B4-BE49-F238E27FC236}">
              <a16:creationId xmlns:a16="http://schemas.microsoft.com/office/drawing/2014/main" id="{DF27D0C0-47BD-442F-9DBA-CB734E9523A1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73" name="TextovéPole 9372">
          <a:extLst>
            <a:ext uri="{FF2B5EF4-FFF2-40B4-BE49-F238E27FC236}">
              <a16:creationId xmlns:a16="http://schemas.microsoft.com/office/drawing/2014/main" id="{61D4B15E-AEB8-4F66-9302-263849A79A89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74" name="TextovéPole 9373">
          <a:extLst>
            <a:ext uri="{FF2B5EF4-FFF2-40B4-BE49-F238E27FC236}">
              <a16:creationId xmlns:a16="http://schemas.microsoft.com/office/drawing/2014/main" id="{D55B8B5A-4534-4EEC-875B-7A3298F74CC3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75" name="TextovéPole 9374">
          <a:extLst>
            <a:ext uri="{FF2B5EF4-FFF2-40B4-BE49-F238E27FC236}">
              <a16:creationId xmlns:a16="http://schemas.microsoft.com/office/drawing/2014/main" id="{809691A7-1463-45E0-8065-0BBF1B9786D7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76" name="TextovéPole 9375">
          <a:extLst>
            <a:ext uri="{FF2B5EF4-FFF2-40B4-BE49-F238E27FC236}">
              <a16:creationId xmlns:a16="http://schemas.microsoft.com/office/drawing/2014/main" id="{9CC73E88-B4E9-4FB9-BA78-764606A31E63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77" name="TextovéPole 9376">
          <a:extLst>
            <a:ext uri="{FF2B5EF4-FFF2-40B4-BE49-F238E27FC236}">
              <a16:creationId xmlns:a16="http://schemas.microsoft.com/office/drawing/2014/main" id="{9449E65F-46AE-48F4-AF85-D1C5528194F5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78" name="TextovéPole 9377">
          <a:extLst>
            <a:ext uri="{FF2B5EF4-FFF2-40B4-BE49-F238E27FC236}">
              <a16:creationId xmlns:a16="http://schemas.microsoft.com/office/drawing/2014/main" id="{83F4031F-CDCA-40E5-A5BB-6E854C354A96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79" name="TextovéPole 9378">
          <a:extLst>
            <a:ext uri="{FF2B5EF4-FFF2-40B4-BE49-F238E27FC236}">
              <a16:creationId xmlns:a16="http://schemas.microsoft.com/office/drawing/2014/main" id="{D3EAA388-A19D-4235-8942-C637C55675A3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80" name="TextovéPole 9379">
          <a:extLst>
            <a:ext uri="{FF2B5EF4-FFF2-40B4-BE49-F238E27FC236}">
              <a16:creationId xmlns:a16="http://schemas.microsoft.com/office/drawing/2014/main" id="{2A8F5154-94BA-4A9B-A315-67BCFA1B801E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81" name="TextovéPole 9380">
          <a:extLst>
            <a:ext uri="{FF2B5EF4-FFF2-40B4-BE49-F238E27FC236}">
              <a16:creationId xmlns:a16="http://schemas.microsoft.com/office/drawing/2014/main" id="{E0676D2A-31B9-4EC4-8C18-C0279F8D6821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82" name="TextovéPole 9381">
          <a:extLst>
            <a:ext uri="{FF2B5EF4-FFF2-40B4-BE49-F238E27FC236}">
              <a16:creationId xmlns:a16="http://schemas.microsoft.com/office/drawing/2014/main" id="{55A09F7B-E505-4079-AEA8-B2C2259CA341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83" name="TextovéPole 9382">
          <a:extLst>
            <a:ext uri="{FF2B5EF4-FFF2-40B4-BE49-F238E27FC236}">
              <a16:creationId xmlns:a16="http://schemas.microsoft.com/office/drawing/2014/main" id="{D298AC7A-B55B-4E1D-B958-0E3781AC340A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84" name="TextovéPole 9383">
          <a:extLst>
            <a:ext uri="{FF2B5EF4-FFF2-40B4-BE49-F238E27FC236}">
              <a16:creationId xmlns:a16="http://schemas.microsoft.com/office/drawing/2014/main" id="{52D55D0E-7E72-4920-B885-7A527F0EE5D3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85" name="TextovéPole 9384">
          <a:extLst>
            <a:ext uri="{FF2B5EF4-FFF2-40B4-BE49-F238E27FC236}">
              <a16:creationId xmlns:a16="http://schemas.microsoft.com/office/drawing/2014/main" id="{15439EFD-115B-43ED-ADFF-622A00097E96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86" name="TextovéPole 9385">
          <a:extLst>
            <a:ext uri="{FF2B5EF4-FFF2-40B4-BE49-F238E27FC236}">
              <a16:creationId xmlns:a16="http://schemas.microsoft.com/office/drawing/2014/main" id="{13667E42-ECE8-438D-AF47-D4CECFEAD4EA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87" name="TextovéPole 9386">
          <a:extLst>
            <a:ext uri="{FF2B5EF4-FFF2-40B4-BE49-F238E27FC236}">
              <a16:creationId xmlns:a16="http://schemas.microsoft.com/office/drawing/2014/main" id="{5CFDD5B9-2980-43DC-B76C-8490A904552D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88" name="TextovéPole 9387">
          <a:extLst>
            <a:ext uri="{FF2B5EF4-FFF2-40B4-BE49-F238E27FC236}">
              <a16:creationId xmlns:a16="http://schemas.microsoft.com/office/drawing/2014/main" id="{78F4CB5F-BA30-45D8-9036-A43491039AD5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89" name="TextovéPole 9388">
          <a:extLst>
            <a:ext uri="{FF2B5EF4-FFF2-40B4-BE49-F238E27FC236}">
              <a16:creationId xmlns:a16="http://schemas.microsoft.com/office/drawing/2014/main" id="{D1C70DDB-5BA3-4DFD-99B7-FC3A94806E5C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90" name="TextovéPole 9389">
          <a:extLst>
            <a:ext uri="{FF2B5EF4-FFF2-40B4-BE49-F238E27FC236}">
              <a16:creationId xmlns:a16="http://schemas.microsoft.com/office/drawing/2014/main" id="{8E5292E2-E53D-4DAD-A255-43939DEB9CCD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91" name="TextovéPole 9390">
          <a:extLst>
            <a:ext uri="{FF2B5EF4-FFF2-40B4-BE49-F238E27FC236}">
              <a16:creationId xmlns:a16="http://schemas.microsoft.com/office/drawing/2014/main" id="{7D962E95-8156-4C04-887E-28E240FE85DD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92" name="TextovéPole 9391">
          <a:extLst>
            <a:ext uri="{FF2B5EF4-FFF2-40B4-BE49-F238E27FC236}">
              <a16:creationId xmlns:a16="http://schemas.microsoft.com/office/drawing/2014/main" id="{1D58F20D-1F2A-4B65-9342-4799D06794E9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93" name="TextovéPole 9392">
          <a:extLst>
            <a:ext uri="{FF2B5EF4-FFF2-40B4-BE49-F238E27FC236}">
              <a16:creationId xmlns:a16="http://schemas.microsoft.com/office/drawing/2014/main" id="{9B2FD0B2-E24E-45C8-A745-5FF146DDD7EE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94" name="TextovéPole 9393">
          <a:extLst>
            <a:ext uri="{FF2B5EF4-FFF2-40B4-BE49-F238E27FC236}">
              <a16:creationId xmlns:a16="http://schemas.microsoft.com/office/drawing/2014/main" id="{D3A799B7-6D34-4A03-9106-3B8FAA70BFC8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40</xdr:row>
      <xdr:rowOff>11206</xdr:rowOff>
    </xdr:from>
    <xdr:ext cx="184731" cy="264560"/>
    <xdr:sp macro="" textlink="">
      <xdr:nvSpPr>
        <xdr:cNvPr id="9395" name="TextovéPole 9394">
          <a:extLst>
            <a:ext uri="{FF2B5EF4-FFF2-40B4-BE49-F238E27FC236}">
              <a16:creationId xmlns:a16="http://schemas.microsoft.com/office/drawing/2014/main" id="{E49207DA-1E93-43E2-A407-B720A563F0C6}"/>
            </a:ext>
          </a:extLst>
        </xdr:cNvPr>
        <xdr:cNvSpPr txBox="1"/>
      </xdr:nvSpPr>
      <xdr:spPr>
        <a:xfrm>
          <a:off x="5389245" y="8408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396" name="TextovéPole 9395">
          <a:extLst>
            <a:ext uri="{FF2B5EF4-FFF2-40B4-BE49-F238E27FC236}">
              <a16:creationId xmlns:a16="http://schemas.microsoft.com/office/drawing/2014/main" id="{713D91BD-6C93-46FF-9900-BDED3C2B6924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397" name="TextovéPole 9396">
          <a:extLst>
            <a:ext uri="{FF2B5EF4-FFF2-40B4-BE49-F238E27FC236}">
              <a16:creationId xmlns:a16="http://schemas.microsoft.com/office/drawing/2014/main" id="{3AB92ECB-A6AC-407C-8E4C-0936C7056867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398" name="TextovéPole 9397">
          <a:extLst>
            <a:ext uri="{FF2B5EF4-FFF2-40B4-BE49-F238E27FC236}">
              <a16:creationId xmlns:a16="http://schemas.microsoft.com/office/drawing/2014/main" id="{F724025F-3AF6-4539-B69C-12F131E016A4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399" name="TextovéPole 9398">
          <a:extLst>
            <a:ext uri="{FF2B5EF4-FFF2-40B4-BE49-F238E27FC236}">
              <a16:creationId xmlns:a16="http://schemas.microsoft.com/office/drawing/2014/main" id="{8F78849C-CBEA-474E-A483-BF62603EC4F5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00" name="TextovéPole 9399">
          <a:extLst>
            <a:ext uri="{FF2B5EF4-FFF2-40B4-BE49-F238E27FC236}">
              <a16:creationId xmlns:a16="http://schemas.microsoft.com/office/drawing/2014/main" id="{8A312813-7D2F-4178-9545-7A285EE2B9C4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01" name="TextovéPole 9400">
          <a:extLst>
            <a:ext uri="{FF2B5EF4-FFF2-40B4-BE49-F238E27FC236}">
              <a16:creationId xmlns:a16="http://schemas.microsoft.com/office/drawing/2014/main" id="{B951DCE6-0DD2-452B-A3D5-D4F6F190ACB8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02" name="TextovéPole 9401">
          <a:extLst>
            <a:ext uri="{FF2B5EF4-FFF2-40B4-BE49-F238E27FC236}">
              <a16:creationId xmlns:a16="http://schemas.microsoft.com/office/drawing/2014/main" id="{C527E0D7-641C-4BED-A6EC-65B7BC1FA489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03" name="TextovéPole 9402">
          <a:extLst>
            <a:ext uri="{FF2B5EF4-FFF2-40B4-BE49-F238E27FC236}">
              <a16:creationId xmlns:a16="http://schemas.microsoft.com/office/drawing/2014/main" id="{EDE343D6-0111-4355-92CB-E6C22B70F29E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04" name="TextovéPole 9403">
          <a:extLst>
            <a:ext uri="{FF2B5EF4-FFF2-40B4-BE49-F238E27FC236}">
              <a16:creationId xmlns:a16="http://schemas.microsoft.com/office/drawing/2014/main" id="{33BF559E-C19B-415C-9621-5AC9BF7443F8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05" name="TextovéPole 9404">
          <a:extLst>
            <a:ext uri="{FF2B5EF4-FFF2-40B4-BE49-F238E27FC236}">
              <a16:creationId xmlns:a16="http://schemas.microsoft.com/office/drawing/2014/main" id="{E9FD77F0-4DD4-47D1-9533-737E0119B08E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06" name="TextovéPole 9405">
          <a:extLst>
            <a:ext uri="{FF2B5EF4-FFF2-40B4-BE49-F238E27FC236}">
              <a16:creationId xmlns:a16="http://schemas.microsoft.com/office/drawing/2014/main" id="{84F6E534-EDEF-4257-A52F-DFB2271E9C4A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07" name="TextovéPole 9406">
          <a:extLst>
            <a:ext uri="{FF2B5EF4-FFF2-40B4-BE49-F238E27FC236}">
              <a16:creationId xmlns:a16="http://schemas.microsoft.com/office/drawing/2014/main" id="{2CF982A0-33B5-4FD5-AAE7-57C7EC6A4EB1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08" name="TextovéPole 9407">
          <a:extLst>
            <a:ext uri="{FF2B5EF4-FFF2-40B4-BE49-F238E27FC236}">
              <a16:creationId xmlns:a16="http://schemas.microsoft.com/office/drawing/2014/main" id="{782093CB-8C2C-4077-918A-B3FE709ADE57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09" name="TextovéPole 9408">
          <a:extLst>
            <a:ext uri="{FF2B5EF4-FFF2-40B4-BE49-F238E27FC236}">
              <a16:creationId xmlns:a16="http://schemas.microsoft.com/office/drawing/2014/main" id="{B31C9965-946E-4CDF-B45E-CB7CA0F538C3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10" name="TextovéPole 9409">
          <a:extLst>
            <a:ext uri="{FF2B5EF4-FFF2-40B4-BE49-F238E27FC236}">
              <a16:creationId xmlns:a16="http://schemas.microsoft.com/office/drawing/2014/main" id="{43874574-9613-4A76-9CBA-20D2D94491A0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11" name="TextovéPole 9410">
          <a:extLst>
            <a:ext uri="{FF2B5EF4-FFF2-40B4-BE49-F238E27FC236}">
              <a16:creationId xmlns:a16="http://schemas.microsoft.com/office/drawing/2014/main" id="{3CB3F105-C9C1-46A9-805D-7520DE4CA51E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12" name="TextovéPole 9411">
          <a:extLst>
            <a:ext uri="{FF2B5EF4-FFF2-40B4-BE49-F238E27FC236}">
              <a16:creationId xmlns:a16="http://schemas.microsoft.com/office/drawing/2014/main" id="{5A04776B-505A-42D1-8FBB-61E79D7CA899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13" name="TextovéPole 9412">
          <a:extLst>
            <a:ext uri="{FF2B5EF4-FFF2-40B4-BE49-F238E27FC236}">
              <a16:creationId xmlns:a16="http://schemas.microsoft.com/office/drawing/2014/main" id="{E8CB640D-500C-4AB2-86B8-2458DBD03019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14" name="TextovéPole 9413">
          <a:extLst>
            <a:ext uri="{FF2B5EF4-FFF2-40B4-BE49-F238E27FC236}">
              <a16:creationId xmlns:a16="http://schemas.microsoft.com/office/drawing/2014/main" id="{0AA9486A-A397-4047-8978-1B84CEC671D4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15" name="TextovéPole 9414">
          <a:extLst>
            <a:ext uri="{FF2B5EF4-FFF2-40B4-BE49-F238E27FC236}">
              <a16:creationId xmlns:a16="http://schemas.microsoft.com/office/drawing/2014/main" id="{A41BC2FA-B52C-4911-B74D-AF5F0FA6BB56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16" name="TextovéPole 9415">
          <a:extLst>
            <a:ext uri="{FF2B5EF4-FFF2-40B4-BE49-F238E27FC236}">
              <a16:creationId xmlns:a16="http://schemas.microsoft.com/office/drawing/2014/main" id="{54F57638-A453-4E98-BC23-2D263CB6D7E2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17" name="TextovéPole 9416">
          <a:extLst>
            <a:ext uri="{FF2B5EF4-FFF2-40B4-BE49-F238E27FC236}">
              <a16:creationId xmlns:a16="http://schemas.microsoft.com/office/drawing/2014/main" id="{4A0DEDBF-09C1-43C5-8090-84C1945D2BB1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18" name="TextovéPole 9417">
          <a:extLst>
            <a:ext uri="{FF2B5EF4-FFF2-40B4-BE49-F238E27FC236}">
              <a16:creationId xmlns:a16="http://schemas.microsoft.com/office/drawing/2014/main" id="{95C20498-495E-4D85-8AB0-95E8624E524B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19" name="TextovéPole 9418">
          <a:extLst>
            <a:ext uri="{FF2B5EF4-FFF2-40B4-BE49-F238E27FC236}">
              <a16:creationId xmlns:a16="http://schemas.microsoft.com/office/drawing/2014/main" id="{454FE7FD-6024-4401-964D-A50F928C741B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20" name="TextovéPole 9419">
          <a:extLst>
            <a:ext uri="{FF2B5EF4-FFF2-40B4-BE49-F238E27FC236}">
              <a16:creationId xmlns:a16="http://schemas.microsoft.com/office/drawing/2014/main" id="{68FAA90F-70E8-422F-849E-A68A94DC2FA0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21" name="TextovéPole 9420">
          <a:extLst>
            <a:ext uri="{FF2B5EF4-FFF2-40B4-BE49-F238E27FC236}">
              <a16:creationId xmlns:a16="http://schemas.microsoft.com/office/drawing/2014/main" id="{B6810506-A1C9-4FDA-9729-ED4F01BCBB3E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22" name="TextovéPole 9421">
          <a:extLst>
            <a:ext uri="{FF2B5EF4-FFF2-40B4-BE49-F238E27FC236}">
              <a16:creationId xmlns:a16="http://schemas.microsoft.com/office/drawing/2014/main" id="{396360A2-1BDF-4687-9B66-82F192EA8FD7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23" name="TextovéPole 9422">
          <a:extLst>
            <a:ext uri="{FF2B5EF4-FFF2-40B4-BE49-F238E27FC236}">
              <a16:creationId xmlns:a16="http://schemas.microsoft.com/office/drawing/2014/main" id="{072644C2-C983-4B1B-B833-F574B2D3973E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24" name="TextovéPole 9423">
          <a:extLst>
            <a:ext uri="{FF2B5EF4-FFF2-40B4-BE49-F238E27FC236}">
              <a16:creationId xmlns:a16="http://schemas.microsoft.com/office/drawing/2014/main" id="{289E91B5-F94B-4A25-B7C4-34500B789BAA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25" name="TextovéPole 9424">
          <a:extLst>
            <a:ext uri="{FF2B5EF4-FFF2-40B4-BE49-F238E27FC236}">
              <a16:creationId xmlns:a16="http://schemas.microsoft.com/office/drawing/2014/main" id="{8FDE0295-5D7B-40E6-9723-8C2DDDAEC540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26" name="TextovéPole 9425">
          <a:extLst>
            <a:ext uri="{FF2B5EF4-FFF2-40B4-BE49-F238E27FC236}">
              <a16:creationId xmlns:a16="http://schemas.microsoft.com/office/drawing/2014/main" id="{2608C92B-A78E-4222-BB6E-F14DA0A48226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27" name="TextovéPole 9426">
          <a:extLst>
            <a:ext uri="{FF2B5EF4-FFF2-40B4-BE49-F238E27FC236}">
              <a16:creationId xmlns:a16="http://schemas.microsoft.com/office/drawing/2014/main" id="{8EB967D7-0EA5-4639-B03F-C45D020D2CF5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28" name="TextovéPole 9427">
          <a:extLst>
            <a:ext uri="{FF2B5EF4-FFF2-40B4-BE49-F238E27FC236}">
              <a16:creationId xmlns:a16="http://schemas.microsoft.com/office/drawing/2014/main" id="{4A1C8FD7-0E4B-467B-8EC4-6A6A0A49B414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29" name="TextovéPole 9428">
          <a:extLst>
            <a:ext uri="{FF2B5EF4-FFF2-40B4-BE49-F238E27FC236}">
              <a16:creationId xmlns:a16="http://schemas.microsoft.com/office/drawing/2014/main" id="{8956C078-E525-42BB-8803-62F1B921F8F9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30" name="TextovéPole 9429">
          <a:extLst>
            <a:ext uri="{FF2B5EF4-FFF2-40B4-BE49-F238E27FC236}">
              <a16:creationId xmlns:a16="http://schemas.microsoft.com/office/drawing/2014/main" id="{DD743DF1-B878-4E13-B8F7-A21799ECC078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31" name="TextovéPole 9430">
          <a:extLst>
            <a:ext uri="{FF2B5EF4-FFF2-40B4-BE49-F238E27FC236}">
              <a16:creationId xmlns:a16="http://schemas.microsoft.com/office/drawing/2014/main" id="{6DF9AF9F-B309-4B47-BB7F-8EE261FC507B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32" name="TextovéPole 9431">
          <a:extLst>
            <a:ext uri="{FF2B5EF4-FFF2-40B4-BE49-F238E27FC236}">
              <a16:creationId xmlns:a16="http://schemas.microsoft.com/office/drawing/2014/main" id="{E037E94C-206D-4C74-8842-433B226C15F4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33" name="TextovéPole 9432">
          <a:extLst>
            <a:ext uri="{FF2B5EF4-FFF2-40B4-BE49-F238E27FC236}">
              <a16:creationId xmlns:a16="http://schemas.microsoft.com/office/drawing/2014/main" id="{A96FD8E8-8E72-4B47-A641-647F1B561537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34" name="TextovéPole 9433">
          <a:extLst>
            <a:ext uri="{FF2B5EF4-FFF2-40B4-BE49-F238E27FC236}">
              <a16:creationId xmlns:a16="http://schemas.microsoft.com/office/drawing/2014/main" id="{A0ED4FBC-FDB9-4C82-835E-AA776F39EEB6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35" name="TextovéPole 9434">
          <a:extLst>
            <a:ext uri="{FF2B5EF4-FFF2-40B4-BE49-F238E27FC236}">
              <a16:creationId xmlns:a16="http://schemas.microsoft.com/office/drawing/2014/main" id="{B908AAD3-CF9C-45D7-9BD8-D93AD43496CD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36" name="TextovéPole 9435">
          <a:extLst>
            <a:ext uri="{FF2B5EF4-FFF2-40B4-BE49-F238E27FC236}">
              <a16:creationId xmlns:a16="http://schemas.microsoft.com/office/drawing/2014/main" id="{CCF42401-88DE-4660-9795-5B13E71225F4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37" name="TextovéPole 9436">
          <a:extLst>
            <a:ext uri="{FF2B5EF4-FFF2-40B4-BE49-F238E27FC236}">
              <a16:creationId xmlns:a16="http://schemas.microsoft.com/office/drawing/2014/main" id="{725E12C5-D328-45F8-93DD-0A4248949F93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38" name="TextovéPole 9437">
          <a:extLst>
            <a:ext uri="{FF2B5EF4-FFF2-40B4-BE49-F238E27FC236}">
              <a16:creationId xmlns:a16="http://schemas.microsoft.com/office/drawing/2014/main" id="{E0F96B3E-EAF8-490B-BF98-3FF262DEE274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39" name="TextovéPole 9438">
          <a:extLst>
            <a:ext uri="{FF2B5EF4-FFF2-40B4-BE49-F238E27FC236}">
              <a16:creationId xmlns:a16="http://schemas.microsoft.com/office/drawing/2014/main" id="{66B53115-E89B-4F8D-BF0C-89610B18DA9F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40" name="TextovéPole 9439">
          <a:extLst>
            <a:ext uri="{FF2B5EF4-FFF2-40B4-BE49-F238E27FC236}">
              <a16:creationId xmlns:a16="http://schemas.microsoft.com/office/drawing/2014/main" id="{9272DEC9-43D9-4E77-98C4-381566FC3FDE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41" name="TextovéPole 9440">
          <a:extLst>
            <a:ext uri="{FF2B5EF4-FFF2-40B4-BE49-F238E27FC236}">
              <a16:creationId xmlns:a16="http://schemas.microsoft.com/office/drawing/2014/main" id="{34F7849B-9C54-4FFD-8025-C775444C78F3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42" name="TextovéPole 9441">
          <a:extLst>
            <a:ext uri="{FF2B5EF4-FFF2-40B4-BE49-F238E27FC236}">
              <a16:creationId xmlns:a16="http://schemas.microsoft.com/office/drawing/2014/main" id="{6F123F13-F242-4BC6-B1EC-CDA60F1618CB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43" name="TextovéPole 9442">
          <a:extLst>
            <a:ext uri="{FF2B5EF4-FFF2-40B4-BE49-F238E27FC236}">
              <a16:creationId xmlns:a16="http://schemas.microsoft.com/office/drawing/2014/main" id="{FE18F58C-77CA-494C-80F9-56AABF5D4B93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44" name="TextovéPole 9443">
          <a:extLst>
            <a:ext uri="{FF2B5EF4-FFF2-40B4-BE49-F238E27FC236}">
              <a16:creationId xmlns:a16="http://schemas.microsoft.com/office/drawing/2014/main" id="{5DFAF43A-FE23-45F1-AF2C-B16AFD2EC01F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45" name="TextovéPole 9444">
          <a:extLst>
            <a:ext uri="{FF2B5EF4-FFF2-40B4-BE49-F238E27FC236}">
              <a16:creationId xmlns:a16="http://schemas.microsoft.com/office/drawing/2014/main" id="{9112881F-B833-4201-97E1-5362D97555FD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46" name="TextovéPole 9445">
          <a:extLst>
            <a:ext uri="{FF2B5EF4-FFF2-40B4-BE49-F238E27FC236}">
              <a16:creationId xmlns:a16="http://schemas.microsoft.com/office/drawing/2014/main" id="{6F406D14-A27D-4FE8-9C3D-FA2C789AABB0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47" name="TextovéPole 9446">
          <a:extLst>
            <a:ext uri="{FF2B5EF4-FFF2-40B4-BE49-F238E27FC236}">
              <a16:creationId xmlns:a16="http://schemas.microsoft.com/office/drawing/2014/main" id="{FB98A80F-9728-4974-AB3A-BF36866B3A1C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48" name="TextovéPole 9447">
          <a:extLst>
            <a:ext uri="{FF2B5EF4-FFF2-40B4-BE49-F238E27FC236}">
              <a16:creationId xmlns:a16="http://schemas.microsoft.com/office/drawing/2014/main" id="{C61F3ABA-04CA-4A4E-B3A8-7AEAB94915A3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49" name="TextovéPole 9448">
          <a:extLst>
            <a:ext uri="{FF2B5EF4-FFF2-40B4-BE49-F238E27FC236}">
              <a16:creationId xmlns:a16="http://schemas.microsoft.com/office/drawing/2014/main" id="{3B38FBAD-2D0F-4E14-A1E7-B04B10E9C5A3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50" name="TextovéPole 9449">
          <a:extLst>
            <a:ext uri="{FF2B5EF4-FFF2-40B4-BE49-F238E27FC236}">
              <a16:creationId xmlns:a16="http://schemas.microsoft.com/office/drawing/2014/main" id="{D3F3CE4A-0604-4957-8C5A-BFC5F4257648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51" name="TextovéPole 9450">
          <a:extLst>
            <a:ext uri="{FF2B5EF4-FFF2-40B4-BE49-F238E27FC236}">
              <a16:creationId xmlns:a16="http://schemas.microsoft.com/office/drawing/2014/main" id="{D5ED0924-45F9-4786-B487-7DE58A7ED51A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52" name="TextovéPole 9451">
          <a:extLst>
            <a:ext uri="{FF2B5EF4-FFF2-40B4-BE49-F238E27FC236}">
              <a16:creationId xmlns:a16="http://schemas.microsoft.com/office/drawing/2014/main" id="{C55331BA-A531-4449-9ECB-A3342CA0B5BA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53" name="TextovéPole 9452">
          <a:extLst>
            <a:ext uri="{FF2B5EF4-FFF2-40B4-BE49-F238E27FC236}">
              <a16:creationId xmlns:a16="http://schemas.microsoft.com/office/drawing/2014/main" id="{5554413A-4EEC-421A-AAB5-6B3034BFACA5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54" name="TextovéPole 9453">
          <a:extLst>
            <a:ext uri="{FF2B5EF4-FFF2-40B4-BE49-F238E27FC236}">
              <a16:creationId xmlns:a16="http://schemas.microsoft.com/office/drawing/2014/main" id="{BE2C4D78-05E2-4BA1-871E-B54B8DA0A60A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55" name="TextovéPole 9454">
          <a:extLst>
            <a:ext uri="{FF2B5EF4-FFF2-40B4-BE49-F238E27FC236}">
              <a16:creationId xmlns:a16="http://schemas.microsoft.com/office/drawing/2014/main" id="{A9BF5789-AAA0-4439-85EF-00E0A3049803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56" name="TextovéPole 9455">
          <a:extLst>
            <a:ext uri="{FF2B5EF4-FFF2-40B4-BE49-F238E27FC236}">
              <a16:creationId xmlns:a16="http://schemas.microsoft.com/office/drawing/2014/main" id="{456FDB01-75DD-4B80-ACFE-AC73B5E4BB3A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57" name="TextovéPole 9456">
          <a:extLst>
            <a:ext uri="{FF2B5EF4-FFF2-40B4-BE49-F238E27FC236}">
              <a16:creationId xmlns:a16="http://schemas.microsoft.com/office/drawing/2014/main" id="{F484D7EC-F803-4DDE-A9F1-C93869563F52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58" name="TextovéPole 9457">
          <a:extLst>
            <a:ext uri="{FF2B5EF4-FFF2-40B4-BE49-F238E27FC236}">
              <a16:creationId xmlns:a16="http://schemas.microsoft.com/office/drawing/2014/main" id="{BEC61139-A22E-41BC-AD79-6642F02AF1BA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59" name="TextovéPole 9458">
          <a:extLst>
            <a:ext uri="{FF2B5EF4-FFF2-40B4-BE49-F238E27FC236}">
              <a16:creationId xmlns:a16="http://schemas.microsoft.com/office/drawing/2014/main" id="{D6F3A8B3-4622-4202-9A29-B9B6FD3C7C4D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60" name="TextovéPole 9459">
          <a:extLst>
            <a:ext uri="{FF2B5EF4-FFF2-40B4-BE49-F238E27FC236}">
              <a16:creationId xmlns:a16="http://schemas.microsoft.com/office/drawing/2014/main" id="{42A56DED-87F1-4B64-9662-30424CDF3E86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61" name="TextovéPole 9460">
          <a:extLst>
            <a:ext uri="{FF2B5EF4-FFF2-40B4-BE49-F238E27FC236}">
              <a16:creationId xmlns:a16="http://schemas.microsoft.com/office/drawing/2014/main" id="{66CC29BD-5FF8-4E6B-82CD-6DA7FC65FC51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62" name="TextovéPole 9461">
          <a:extLst>
            <a:ext uri="{FF2B5EF4-FFF2-40B4-BE49-F238E27FC236}">
              <a16:creationId xmlns:a16="http://schemas.microsoft.com/office/drawing/2014/main" id="{8EA99915-A7BB-48D2-9BA6-C726415E65DB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63" name="TextovéPole 9462">
          <a:extLst>
            <a:ext uri="{FF2B5EF4-FFF2-40B4-BE49-F238E27FC236}">
              <a16:creationId xmlns:a16="http://schemas.microsoft.com/office/drawing/2014/main" id="{BEA196BC-29DC-41EA-98B4-071606B5D593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64" name="TextovéPole 9463">
          <a:extLst>
            <a:ext uri="{FF2B5EF4-FFF2-40B4-BE49-F238E27FC236}">
              <a16:creationId xmlns:a16="http://schemas.microsoft.com/office/drawing/2014/main" id="{E4FCF3CE-1927-485B-95EB-D7E3695C6937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65" name="TextovéPole 9464">
          <a:extLst>
            <a:ext uri="{FF2B5EF4-FFF2-40B4-BE49-F238E27FC236}">
              <a16:creationId xmlns:a16="http://schemas.microsoft.com/office/drawing/2014/main" id="{17F721F8-2D35-4F35-A505-C7E6FEFB421F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66" name="TextovéPole 9465">
          <a:extLst>
            <a:ext uri="{FF2B5EF4-FFF2-40B4-BE49-F238E27FC236}">
              <a16:creationId xmlns:a16="http://schemas.microsoft.com/office/drawing/2014/main" id="{24E49FED-3441-4B19-85B8-1AE14E050488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67" name="TextovéPole 9466">
          <a:extLst>
            <a:ext uri="{FF2B5EF4-FFF2-40B4-BE49-F238E27FC236}">
              <a16:creationId xmlns:a16="http://schemas.microsoft.com/office/drawing/2014/main" id="{C651EDCE-FE46-4434-8D7C-7D4117CF91D1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68" name="TextovéPole 9467">
          <a:extLst>
            <a:ext uri="{FF2B5EF4-FFF2-40B4-BE49-F238E27FC236}">
              <a16:creationId xmlns:a16="http://schemas.microsoft.com/office/drawing/2014/main" id="{0341260C-AE83-4109-B806-FF36823C5FB4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69" name="TextovéPole 9468">
          <a:extLst>
            <a:ext uri="{FF2B5EF4-FFF2-40B4-BE49-F238E27FC236}">
              <a16:creationId xmlns:a16="http://schemas.microsoft.com/office/drawing/2014/main" id="{E2B563D0-BEBF-4CC8-9A83-6C4EF6049223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70" name="TextovéPole 9469">
          <a:extLst>
            <a:ext uri="{FF2B5EF4-FFF2-40B4-BE49-F238E27FC236}">
              <a16:creationId xmlns:a16="http://schemas.microsoft.com/office/drawing/2014/main" id="{73E80B52-0ED3-4BD6-9C83-2DE4B59E9FEF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71" name="TextovéPole 9470">
          <a:extLst>
            <a:ext uri="{FF2B5EF4-FFF2-40B4-BE49-F238E27FC236}">
              <a16:creationId xmlns:a16="http://schemas.microsoft.com/office/drawing/2014/main" id="{9FFA3DAB-4754-496E-824B-368E2C9A2AF0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72" name="TextovéPole 9471">
          <a:extLst>
            <a:ext uri="{FF2B5EF4-FFF2-40B4-BE49-F238E27FC236}">
              <a16:creationId xmlns:a16="http://schemas.microsoft.com/office/drawing/2014/main" id="{43C51EFD-477E-486B-A1FA-FDB5BFAE00E5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73" name="TextovéPole 9472">
          <a:extLst>
            <a:ext uri="{FF2B5EF4-FFF2-40B4-BE49-F238E27FC236}">
              <a16:creationId xmlns:a16="http://schemas.microsoft.com/office/drawing/2014/main" id="{84A6BF45-062E-4D09-9DE4-D154C6E9902D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74" name="TextovéPole 9473">
          <a:extLst>
            <a:ext uri="{FF2B5EF4-FFF2-40B4-BE49-F238E27FC236}">
              <a16:creationId xmlns:a16="http://schemas.microsoft.com/office/drawing/2014/main" id="{80CCC935-26A0-4436-94A0-694FDC32BF20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48</xdr:row>
      <xdr:rowOff>11206</xdr:rowOff>
    </xdr:from>
    <xdr:ext cx="184731" cy="264560"/>
    <xdr:sp macro="" textlink="">
      <xdr:nvSpPr>
        <xdr:cNvPr id="9475" name="TextovéPole 9474">
          <a:extLst>
            <a:ext uri="{FF2B5EF4-FFF2-40B4-BE49-F238E27FC236}">
              <a16:creationId xmlns:a16="http://schemas.microsoft.com/office/drawing/2014/main" id="{5BE672E9-F40A-4B1D-97CA-1B3F83310686}"/>
            </a:ext>
          </a:extLst>
        </xdr:cNvPr>
        <xdr:cNvSpPr txBox="1"/>
      </xdr:nvSpPr>
      <xdr:spPr>
        <a:xfrm>
          <a:off x="5389245" y="102524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76" name="TextovéPole 9475">
          <a:extLst>
            <a:ext uri="{FF2B5EF4-FFF2-40B4-BE49-F238E27FC236}">
              <a16:creationId xmlns:a16="http://schemas.microsoft.com/office/drawing/2014/main" id="{669BF3AB-E685-4EFD-A58B-B0D412B359D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77" name="TextovéPole 9476">
          <a:extLst>
            <a:ext uri="{FF2B5EF4-FFF2-40B4-BE49-F238E27FC236}">
              <a16:creationId xmlns:a16="http://schemas.microsoft.com/office/drawing/2014/main" id="{3ED36C86-9CB1-4446-9684-626D186EF752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78" name="TextovéPole 9477">
          <a:extLst>
            <a:ext uri="{FF2B5EF4-FFF2-40B4-BE49-F238E27FC236}">
              <a16:creationId xmlns:a16="http://schemas.microsoft.com/office/drawing/2014/main" id="{90606DB2-DA5C-4FD8-AAF3-2198BAB035F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79" name="TextovéPole 9478">
          <a:extLst>
            <a:ext uri="{FF2B5EF4-FFF2-40B4-BE49-F238E27FC236}">
              <a16:creationId xmlns:a16="http://schemas.microsoft.com/office/drawing/2014/main" id="{BD1B1A91-3F00-40F2-A171-01998156458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80" name="TextovéPole 9479">
          <a:extLst>
            <a:ext uri="{FF2B5EF4-FFF2-40B4-BE49-F238E27FC236}">
              <a16:creationId xmlns:a16="http://schemas.microsoft.com/office/drawing/2014/main" id="{668324C2-AC0C-49C1-92BC-314579A6D4F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81" name="TextovéPole 9480">
          <a:extLst>
            <a:ext uri="{FF2B5EF4-FFF2-40B4-BE49-F238E27FC236}">
              <a16:creationId xmlns:a16="http://schemas.microsoft.com/office/drawing/2014/main" id="{2390C7ED-883A-419F-857E-BFAB90F51A6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82" name="TextovéPole 9481">
          <a:extLst>
            <a:ext uri="{FF2B5EF4-FFF2-40B4-BE49-F238E27FC236}">
              <a16:creationId xmlns:a16="http://schemas.microsoft.com/office/drawing/2014/main" id="{C1354048-A73C-42F1-AF52-93BD3A7A8C59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83" name="TextovéPole 9482">
          <a:extLst>
            <a:ext uri="{FF2B5EF4-FFF2-40B4-BE49-F238E27FC236}">
              <a16:creationId xmlns:a16="http://schemas.microsoft.com/office/drawing/2014/main" id="{A387F949-A0F8-4038-B9CE-817FC714F2D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84" name="TextovéPole 9483">
          <a:extLst>
            <a:ext uri="{FF2B5EF4-FFF2-40B4-BE49-F238E27FC236}">
              <a16:creationId xmlns:a16="http://schemas.microsoft.com/office/drawing/2014/main" id="{99742661-707B-400F-9428-93F0398FA61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85" name="TextovéPole 9484">
          <a:extLst>
            <a:ext uri="{FF2B5EF4-FFF2-40B4-BE49-F238E27FC236}">
              <a16:creationId xmlns:a16="http://schemas.microsoft.com/office/drawing/2014/main" id="{857A150C-EB4B-455E-BC05-EABFFB0E61E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86" name="TextovéPole 9485">
          <a:extLst>
            <a:ext uri="{FF2B5EF4-FFF2-40B4-BE49-F238E27FC236}">
              <a16:creationId xmlns:a16="http://schemas.microsoft.com/office/drawing/2014/main" id="{36ACBC1C-E3A6-4D5E-BF20-6F284788325A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87" name="TextovéPole 9486">
          <a:extLst>
            <a:ext uri="{FF2B5EF4-FFF2-40B4-BE49-F238E27FC236}">
              <a16:creationId xmlns:a16="http://schemas.microsoft.com/office/drawing/2014/main" id="{78455BA2-2859-49CA-8A97-77C543D5DBF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88" name="TextovéPole 9487">
          <a:extLst>
            <a:ext uri="{FF2B5EF4-FFF2-40B4-BE49-F238E27FC236}">
              <a16:creationId xmlns:a16="http://schemas.microsoft.com/office/drawing/2014/main" id="{2B62E580-A628-4E15-BECF-DE83A4B3114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89" name="TextovéPole 9488">
          <a:extLst>
            <a:ext uri="{FF2B5EF4-FFF2-40B4-BE49-F238E27FC236}">
              <a16:creationId xmlns:a16="http://schemas.microsoft.com/office/drawing/2014/main" id="{D08F5A80-C625-4741-BC74-B46515E22C8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90" name="TextovéPole 9489">
          <a:extLst>
            <a:ext uri="{FF2B5EF4-FFF2-40B4-BE49-F238E27FC236}">
              <a16:creationId xmlns:a16="http://schemas.microsoft.com/office/drawing/2014/main" id="{A7DD3A9B-A47C-4D41-B0AD-54C3B633F5E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91" name="TextovéPole 9490">
          <a:extLst>
            <a:ext uri="{FF2B5EF4-FFF2-40B4-BE49-F238E27FC236}">
              <a16:creationId xmlns:a16="http://schemas.microsoft.com/office/drawing/2014/main" id="{2CD7B3B7-6D8B-410B-A776-4B57A3E438C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92" name="TextovéPole 9491">
          <a:extLst>
            <a:ext uri="{FF2B5EF4-FFF2-40B4-BE49-F238E27FC236}">
              <a16:creationId xmlns:a16="http://schemas.microsoft.com/office/drawing/2014/main" id="{F15A4DAD-0208-40F9-A993-29853CA7B87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93" name="TextovéPole 9492">
          <a:extLst>
            <a:ext uri="{FF2B5EF4-FFF2-40B4-BE49-F238E27FC236}">
              <a16:creationId xmlns:a16="http://schemas.microsoft.com/office/drawing/2014/main" id="{DF0EA3A4-96DA-436D-92BF-B215CE20A75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94" name="TextovéPole 9493">
          <a:extLst>
            <a:ext uri="{FF2B5EF4-FFF2-40B4-BE49-F238E27FC236}">
              <a16:creationId xmlns:a16="http://schemas.microsoft.com/office/drawing/2014/main" id="{1B6E6793-F111-4F72-8790-169B2E4D2BA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95" name="TextovéPole 9494">
          <a:extLst>
            <a:ext uri="{FF2B5EF4-FFF2-40B4-BE49-F238E27FC236}">
              <a16:creationId xmlns:a16="http://schemas.microsoft.com/office/drawing/2014/main" id="{7B46ADA9-E819-4FB0-95BE-CF473273ED7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96" name="TextovéPole 9495">
          <a:extLst>
            <a:ext uri="{FF2B5EF4-FFF2-40B4-BE49-F238E27FC236}">
              <a16:creationId xmlns:a16="http://schemas.microsoft.com/office/drawing/2014/main" id="{DF9B32CD-07E5-4B63-8F5A-D9A87A864BF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97" name="TextovéPole 9496">
          <a:extLst>
            <a:ext uri="{FF2B5EF4-FFF2-40B4-BE49-F238E27FC236}">
              <a16:creationId xmlns:a16="http://schemas.microsoft.com/office/drawing/2014/main" id="{0A94FF59-4EE8-4D13-A6B8-F92091DAFD2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98" name="TextovéPole 9497">
          <a:extLst>
            <a:ext uri="{FF2B5EF4-FFF2-40B4-BE49-F238E27FC236}">
              <a16:creationId xmlns:a16="http://schemas.microsoft.com/office/drawing/2014/main" id="{1A3F2C30-73E9-41F0-8F3E-F9B50CDDA66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499" name="TextovéPole 9498">
          <a:extLst>
            <a:ext uri="{FF2B5EF4-FFF2-40B4-BE49-F238E27FC236}">
              <a16:creationId xmlns:a16="http://schemas.microsoft.com/office/drawing/2014/main" id="{590A313D-CEAB-457C-A977-180DE6759A6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00" name="TextovéPole 9499">
          <a:extLst>
            <a:ext uri="{FF2B5EF4-FFF2-40B4-BE49-F238E27FC236}">
              <a16:creationId xmlns:a16="http://schemas.microsoft.com/office/drawing/2014/main" id="{594752E2-002B-4328-A8DD-9538B541632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01" name="TextovéPole 9500">
          <a:extLst>
            <a:ext uri="{FF2B5EF4-FFF2-40B4-BE49-F238E27FC236}">
              <a16:creationId xmlns:a16="http://schemas.microsoft.com/office/drawing/2014/main" id="{77EAB27E-75B5-4CC1-BFD5-F316B492507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02" name="TextovéPole 9501">
          <a:extLst>
            <a:ext uri="{FF2B5EF4-FFF2-40B4-BE49-F238E27FC236}">
              <a16:creationId xmlns:a16="http://schemas.microsoft.com/office/drawing/2014/main" id="{D0E58FB7-FA8C-488C-BC9B-AB5615AD0E2A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03" name="TextovéPole 9502">
          <a:extLst>
            <a:ext uri="{FF2B5EF4-FFF2-40B4-BE49-F238E27FC236}">
              <a16:creationId xmlns:a16="http://schemas.microsoft.com/office/drawing/2014/main" id="{CFD56F0F-BC36-4795-BC4C-3C0E36F4753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04" name="TextovéPole 9503">
          <a:extLst>
            <a:ext uri="{FF2B5EF4-FFF2-40B4-BE49-F238E27FC236}">
              <a16:creationId xmlns:a16="http://schemas.microsoft.com/office/drawing/2014/main" id="{D6A845A6-48E2-47DC-8938-FCEE2FD8D21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05" name="TextovéPole 9504">
          <a:extLst>
            <a:ext uri="{FF2B5EF4-FFF2-40B4-BE49-F238E27FC236}">
              <a16:creationId xmlns:a16="http://schemas.microsoft.com/office/drawing/2014/main" id="{C075649A-3A0D-467B-9A31-499049DEC13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06" name="TextovéPole 9505">
          <a:extLst>
            <a:ext uri="{FF2B5EF4-FFF2-40B4-BE49-F238E27FC236}">
              <a16:creationId xmlns:a16="http://schemas.microsoft.com/office/drawing/2014/main" id="{F7E7CA04-970E-4D15-87CB-AD806EFBA022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07" name="TextovéPole 9506">
          <a:extLst>
            <a:ext uri="{FF2B5EF4-FFF2-40B4-BE49-F238E27FC236}">
              <a16:creationId xmlns:a16="http://schemas.microsoft.com/office/drawing/2014/main" id="{E6983048-969A-4CA8-A0E0-D217F045B17A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08" name="TextovéPole 9507">
          <a:extLst>
            <a:ext uri="{FF2B5EF4-FFF2-40B4-BE49-F238E27FC236}">
              <a16:creationId xmlns:a16="http://schemas.microsoft.com/office/drawing/2014/main" id="{082A75BE-065F-4298-AD9E-7AE6ABC618F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09" name="TextovéPole 9508">
          <a:extLst>
            <a:ext uri="{FF2B5EF4-FFF2-40B4-BE49-F238E27FC236}">
              <a16:creationId xmlns:a16="http://schemas.microsoft.com/office/drawing/2014/main" id="{4EBC7FB5-788F-4CDC-9F40-02DA3FDE0A2A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10" name="TextovéPole 9509">
          <a:extLst>
            <a:ext uri="{FF2B5EF4-FFF2-40B4-BE49-F238E27FC236}">
              <a16:creationId xmlns:a16="http://schemas.microsoft.com/office/drawing/2014/main" id="{6623C7B3-64EB-4F8E-98A7-F6533125259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11" name="TextovéPole 9510">
          <a:extLst>
            <a:ext uri="{FF2B5EF4-FFF2-40B4-BE49-F238E27FC236}">
              <a16:creationId xmlns:a16="http://schemas.microsoft.com/office/drawing/2014/main" id="{A57539F5-B407-4535-99DB-45EA35A5766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12" name="TextovéPole 9511">
          <a:extLst>
            <a:ext uri="{FF2B5EF4-FFF2-40B4-BE49-F238E27FC236}">
              <a16:creationId xmlns:a16="http://schemas.microsoft.com/office/drawing/2014/main" id="{8968728A-E9B6-4F2B-BFE8-2DA446BFB48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13" name="TextovéPole 9512">
          <a:extLst>
            <a:ext uri="{FF2B5EF4-FFF2-40B4-BE49-F238E27FC236}">
              <a16:creationId xmlns:a16="http://schemas.microsoft.com/office/drawing/2014/main" id="{5180F095-EB26-42DA-A27F-8A3ABE5111F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14" name="TextovéPole 9513">
          <a:extLst>
            <a:ext uri="{FF2B5EF4-FFF2-40B4-BE49-F238E27FC236}">
              <a16:creationId xmlns:a16="http://schemas.microsoft.com/office/drawing/2014/main" id="{CD64E002-390B-4D5F-B0AB-32861080BEE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15" name="TextovéPole 9514">
          <a:extLst>
            <a:ext uri="{FF2B5EF4-FFF2-40B4-BE49-F238E27FC236}">
              <a16:creationId xmlns:a16="http://schemas.microsoft.com/office/drawing/2014/main" id="{0B9C65C4-FC77-4175-90BC-9AC27485507B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16" name="TextovéPole 9515">
          <a:extLst>
            <a:ext uri="{FF2B5EF4-FFF2-40B4-BE49-F238E27FC236}">
              <a16:creationId xmlns:a16="http://schemas.microsoft.com/office/drawing/2014/main" id="{41D6C463-9D0E-46E6-B49C-2F26D6D3F45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17" name="TextovéPole 9516">
          <a:extLst>
            <a:ext uri="{FF2B5EF4-FFF2-40B4-BE49-F238E27FC236}">
              <a16:creationId xmlns:a16="http://schemas.microsoft.com/office/drawing/2014/main" id="{D2B9A16C-886F-4825-BEBC-FF49075DDCE6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18" name="TextovéPole 9517">
          <a:extLst>
            <a:ext uri="{FF2B5EF4-FFF2-40B4-BE49-F238E27FC236}">
              <a16:creationId xmlns:a16="http://schemas.microsoft.com/office/drawing/2014/main" id="{7DAB0EC8-E834-46A3-BDB6-A6FD7B4CB3C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19" name="TextovéPole 9518">
          <a:extLst>
            <a:ext uri="{FF2B5EF4-FFF2-40B4-BE49-F238E27FC236}">
              <a16:creationId xmlns:a16="http://schemas.microsoft.com/office/drawing/2014/main" id="{15C0640A-D75D-4864-92A1-954EE393C5D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20" name="TextovéPole 9519">
          <a:extLst>
            <a:ext uri="{FF2B5EF4-FFF2-40B4-BE49-F238E27FC236}">
              <a16:creationId xmlns:a16="http://schemas.microsoft.com/office/drawing/2014/main" id="{C3BB50BE-522C-409B-BAC9-2322D81CF83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21" name="TextovéPole 9520">
          <a:extLst>
            <a:ext uri="{FF2B5EF4-FFF2-40B4-BE49-F238E27FC236}">
              <a16:creationId xmlns:a16="http://schemas.microsoft.com/office/drawing/2014/main" id="{5E45CFCA-26B0-431E-BCB6-D8497826E644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22" name="TextovéPole 9521">
          <a:extLst>
            <a:ext uri="{FF2B5EF4-FFF2-40B4-BE49-F238E27FC236}">
              <a16:creationId xmlns:a16="http://schemas.microsoft.com/office/drawing/2014/main" id="{D6247B4A-68D1-4A91-A8C9-1A72A0137082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23" name="TextovéPole 9522">
          <a:extLst>
            <a:ext uri="{FF2B5EF4-FFF2-40B4-BE49-F238E27FC236}">
              <a16:creationId xmlns:a16="http://schemas.microsoft.com/office/drawing/2014/main" id="{FF11601E-24EC-4447-964E-8BA5E740598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24" name="TextovéPole 9523">
          <a:extLst>
            <a:ext uri="{FF2B5EF4-FFF2-40B4-BE49-F238E27FC236}">
              <a16:creationId xmlns:a16="http://schemas.microsoft.com/office/drawing/2014/main" id="{8A86D3B4-25FF-4125-B0FF-B09F81D83A37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25" name="TextovéPole 9524">
          <a:extLst>
            <a:ext uri="{FF2B5EF4-FFF2-40B4-BE49-F238E27FC236}">
              <a16:creationId xmlns:a16="http://schemas.microsoft.com/office/drawing/2014/main" id="{EEFBBFA9-53E9-48FB-BAD8-6BFDDDBE590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26" name="TextovéPole 9525">
          <a:extLst>
            <a:ext uri="{FF2B5EF4-FFF2-40B4-BE49-F238E27FC236}">
              <a16:creationId xmlns:a16="http://schemas.microsoft.com/office/drawing/2014/main" id="{2A06A3E0-6199-46E4-8092-9B5EBBD9970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27" name="TextovéPole 9526">
          <a:extLst>
            <a:ext uri="{FF2B5EF4-FFF2-40B4-BE49-F238E27FC236}">
              <a16:creationId xmlns:a16="http://schemas.microsoft.com/office/drawing/2014/main" id="{B8248225-4410-47F0-B4FC-B8BA627D55B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28" name="TextovéPole 9527">
          <a:extLst>
            <a:ext uri="{FF2B5EF4-FFF2-40B4-BE49-F238E27FC236}">
              <a16:creationId xmlns:a16="http://schemas.microsoft.com/office/drawing/2014/main" id="{3D297A0D-F817-4C0D-AEF4-AF7CF3A6ACA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29" name="TextovéPole 9528">
          <a:extLst>
            <a:ext uri="{FF2B5EF4-FFF2-40B4-BE49-F238E27FC236}">
              <a16:creationId xmlns:a16="http://schemas.microsoft.com/office/drawing/2014/main" id="{B1052E36-79B3-4112-A4D8-F1916B4C149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30" name="TextovéPole 9529">
          <a:extLst>
            <a:ext uri="{FF2B5EF4-FFF2-40B4-BE49-F238E27FC236}">
              <a16:creationId xmlns:a16="http://schemas.microsoft.com/office/drawing/2014/main" id="{3C28C799-0F01-4AB2-A52A-CCEDFC14CC2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31" name="TextovéPole 9530">
          <a:extLst>
            <a:ext uri="{FF2B5EF4-FFF2-40B4-BE49-F238E27FC236}">
              <a16:creationId xmlns:a16="http://schemas.microsoft.com/office/drawing/2014/main" id="{22DD79EC-8C0D-459A-9B97-4208FF64952D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32" name="TextovéPole 9531">
          <a:extLst>
            <a:ext uri="{FF2B5EF4-FFF2-40B4-BE49-F238E27FC236}">
              <a16:creationId xmlns:a16="http://schemas.microsoft.com/office/drawing/2014/main" id="{D89DD96A-31B0-4356-AF39-EF23665CCDF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33" name="TextovéPole 9532">
          <a:extLst>
            <a:ext uri="{FF2B5EF4-FFF2-40B4-BE49-F238E27FC236}">
              <a16:creationId xmlns:a16="http://schemas.microsoft.com/office/drawing/2014/main" id="{790EB5D1-C0E2-4244-88E7-BDD0C522039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34" name="TextovéPole 9533">
          <a:extLst>
            <a:ext uri="{FF2B5EF4-FFF2-40B4-BE49-F238E27FC236}">
              <a16:creationId xmlns:a16="http://schemas.microsoft.com/office/drawing/2014/main" id="{5D8ED788-21C0-49FC-B7F1-D92B28BEB5E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35" name="TextovéPole 9534">
          <a:extLst>
            <a:ext uri="{FF2B5EF4-FFF2-40B4-BE49-F238E27FC236}">
              <a16:creationId xmlns:a16="http://schemas.microsoft.com/office/drawing/2014/main" id="{1213D00B-D2E6-403E-B81D-2E8B727AED6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36" name="TextovéPole 9535">
          <a:extLst>
            <a:ext uri="{FF2B5EF4-FFF2-40B4-BE49-F238E27FC236}">
              <a16:creationId xmlns:a16="http://schemas.microsoft.com/office/drawing/2014/main" id="{23BC71EA-BA94-42F8-BA58-3C7A8019CFFC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37" name="TextovéPole 9536">
          <a:extLst>
            <a:ext uri="{FF2B5EF4-FFF2-40B4-BE49-F238E27FC236}">
              <a16:creationId xmlns:a16="http://schemas.microsoft.com/office/drawing/2014/main" id="{390F6A09-8F33-4663-A113-CB06D8402808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38" name="TextovéPole 9537">
          <a:extLst>
            <a:ext uri="{FF2B5EF4-FFF2-40B4-BE49-F238E27FC236}">
              <a16:creationId xmlns:a16="http://schemas.microsoft.com/office/drawing/2014/main" id="{7229D974-DF50-4BC0-AE5A-EF5847B8D7C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39" name="TextovéPole 9538">
          <a:extLst>
            <a:ext uri="{FF2B5EF4-FFF2-40B4-BE49-F238E27FC236}">
              <a16:creationId xmlns:a16="http://schemas.microsoft.com/office/drawing/2014/main" id="{0B8EDC10-7A65-4E1E-ABE9-E8220E0A053A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40" name="TextovéPole 9539">
          <a:extLst>
            <a:ext uri="{FF2B5EF4-FFF2-40B4-BE49-F238E27FC236}">
              <a16:creationId xmlns:a16="http://schemas.microsoft.com/office/drawing/2014/main" id="{3EE5CE03-7785-4478-913D-FA916B9E19F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41" name="TextovéPole 9540">
          <a:extLst>
            <a:ext uri="{FF2B5EF4-FFF2-40B4-BE49-F238E27FC236}">
              <a16:creationId xmlns:a16="http://schemas.microsoft.com/office/drawing/2014/main" id="{FC25B10C-9583-4487-9315-D55E9E51228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42" name="TextovéPole 9541">
          <a:extLst>
            <a:ext uri="{FF2B5EF4-FFF2-40B4-BE49-F238E27FC236}">
              <a16:creationId xmlns:a16="http://schemas.microsoft.com/office/drawing/2014/main" id="{2EAC6B0F-E27E-437A-9791-98843316A813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43" name="TextovéPole 9542">
          <a:extLst>
            <a:ext uri="{FF2B5EF4-FFF2-40B4-BE49-F238E27FC236}">
              <a16:creationId xmlns:a16="http://schemas.microsoft.com/office/drawing/2014/main" id="{56458F22-6B33-4D77-9FBA-F5BFBECB482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44" name="TextovéPole 9543">
          <a:extLst>
            <a:ext uri="{FF2B5EF4-FFF2-40B4-BE49-F238E27FC236}">
              <a16:creationId xmlns:a16="http://schemas.microsoft.com/office/drawing/2014/main" id="{2C2B0F60-2D54-4287-A967-84B974AE165A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45" name="TextovéPole 9544">
          <a:extLst>
            <a:ext uri="{FF2B5EF4-FFF2-40B4-BE49-F238E27FC236}">
              <a16:creationId xmlns:a16="http://schemas.microsoft.com/office/drawing/2014/main" id="{EB417950-C85B-472B-8510-3957F7BD1AB2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46" name="TextovéPole 9545">
          <a:extLst>
            <a:ext uri="{FF2B5EF4-FFF2-40B4-BE49-F238E27FC236}">
              <a16:creationId xmlns:a16="http://schemas.microsoft.com/office/drawing/2014/main" id="{E8153216-22E9-45A1-92D6-030BB5056E7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47" name="TextovéPole 9546">
          <a:extLst>
            <a:ext uri="{FF2B5EF4-FFF2-40B4-BE49-F238E27FC236}">
              <a16:creationId xmlns:a16="http://schemas.microsoft.com/office/drawing/2014/main" id="{85A357F1-2002-4910-A378-4915E4FF476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48" name="TextovéPole 9547">
          <a:extLst>
            <a:ext uri="{FF2B5EF4-FFF2-40B4-BE49-F238E27FC236}">
              <a16:creationId xmlns:a16="http://schemas.microsoft.com/office/drawing/2014/main" id="{09983768-5CA8-4866-B9E2-8644C5287252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49" name="TextovéPole 9548">
          <a:extLst>
            <a:ext uri="{FF2B5EF4-FFF2-40B4-BE49-F238E27FC236}">
              <a16:creationId xmlns:a16="http://schemas.microsoft.com/office/drawing/2014/main" id="{E30043B8-C845-4FEC-876A-D8E735D770A0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50" name="TextovéPole 9549">
          <a:extLst>
            <a:ext uri="{FF2B5EF4-FFF2-40B4-BE49-F238E27FC236}">
              <a16:creationId xmlns:a16="http://schemas.microsoft.com/office/drawing/2014/main" id="{07A7811A-6EC9-42A3-8D28-20D4CDFE15E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51" name="TextovéPole 9550">
          <a:extLst>
            <a:ext uri="{FF2B5EF4-FFF2-40B4-BE49-F238E27FC236}">
              <a16:creationId xmlns:a16="http://schemas.microsoft.com/office/drawing/2014/main" id="{63592667-CE96-4F5F-A7D0-02CF34A8E11F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52" name="TextovéPole 9551">
          <a:extLst>
            <a:ext uri="{FF2B5EF4-FFF2-40B4-BE49-F238E27FC236}">
              <a16:creationId xmlns:a16="http://schemas.microsoft.com/office/drawing/2014/main" id="{A4B187BC-C21C-4BCC-B500-3E61972B0BC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53" name="TextovéPole 9552">
          <a:extLst>
            <a:ext uri="{FF2B5EF4-FFF2-40B4-BE49-F238E27FC236}">
              <a16:creationId xmlns:a16="http://schemas.microsoft.com/office/drawing/2014/main" id="{98A5609F-7019-431F-A294-BBE5CC306221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54" name="TextovéPole 9553">
          <a:extLst>
            <a:ext uri="{FF2B5EF4-FFF2-40B4-BE49-F238E27FC236}">
              <a16:creationId xmlns:a16="http://schemas.microsoft.com/office/drawing/2014/main" id="{4ED22C3C-F564-4C40-ABDD-ACB5A58B38E5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9555" name="TextovéPole 9554">
          <a:extLst>
            <a:ext uri="{FF2B5EF4-FFF2-40B4-BE49-F238E27FC236}">
              <a16:creationId xmlns:a16="http://schemas.microsoft.com/office/drawing/2014/main" id="{84E578EE-59B5-46DB-AEB7-E253305C3EBE}"/>
            </a:ext>
          </a:extLst>
        </xdr:cNvPr>
        <xdr:cNvSpPr txBox="1"/>
      </xdr:nvSpPr>
      <xdr:spPr>
        <a:xfrm>
          <a:off x="5389245" y="120965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56" name="TextovéPole 9555">
          <a:extLst>
            <a:ext uri="{FF2B5EF4-FFF2-40B4-BE49-F238E27FC236}">
              <a16:creationId xmlns:a16="http://schemas.microsoft.com/office/drawing/2014/main" id="{4B16FCEF-BDFC-4BEA-88FF-74F89DA1BE0D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57" name="TextovéPole 9556">
          <a:extLst>
            <a:ext uri="{FF2B5EF4-FFF2-40B4-BE49-F238E27FC236}">
              <a16:creationId xmlns:a16="http://schemas.microsoft.com/office/drawing/2014/main" id="{E23F283F-B4D1-457C-9971-B2D5A40B4ED8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58" name="TextovéPole 9557">
          <a:extLst>
            <a:ext uri="{FF2B5EF4-FFF2-40B4-BE49-F238E27FC236}">
              <a16:creationId xmlns:a16="http://schemas.microsoft.com/office/drawing/2014/main" id="{5D61DC5A-7D0E-4847-9C41-1398F0EC7477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59" name="TextovéPole 9558">
          <a:extLst>
            <a:ext uri="{FF2B5EF4-FFF2-40B4-BE49-F238E27FC236}">
              <a16:creationId xmlns:a16="http://schemas.microsoft.com/office/drawing/2014/main" id="{06AC5951-F46E-4D58-B0F2-FE6448EA64DD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60" name="TextovéPole 9559">
          <a:extLst>
            <a:ext uri="{FF2B5EF4-FFF2-40B4-BE49-F238E27FC236}">
              <a16:creationId xmlns:a16="http://schemas.microsoft.com/office/drawing/2014/main" id="{A4A723DB-464C-4F69-A612-04473A6467E9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61" name="TextovéPole 9560">
          <a:extLst>
            <a:ext uri="{FF2B5EF4-FFF2-40B4-BE49-F238E27FC236}">
              <a16:creationId xmlns:a16="http://schemas.microsoft.com/office/drawing/2014/main" id="{42A5FBEC-5605-4238-B55C-71E51C2F2AFC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62" name="TextovéPole 9561">
          <a:extLst>
            <a:ext uri="{FF2B5EF4-FFF2-40B4-BE49-F238E27FC236}">
              <a16:creationId xmlns:a16="http://schemas.microsoft.com/office/drawing/2014/main" id="{AF976D13-1E86-43E6-AA45-87E35F10AFAB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63" name="TextovéPole 9562">
          <a:extLst>
            <a:ext uri="{FF2B5EF4-FFF2-40B4-BE49-F238E27FC236}">
              <a16:creationId xmlns:a16="http://schemas.microsoft.com/office/drawing/2014/main" id="{FED09D77-6673-4C44-969C-83CC2FE77D45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64" name="TextovéPole 9563">
          <a:extLst>
            <a:ext uri="{FF2B5EF4-FFF2-40B4-BE49-F238E27FC236}">
              <a16:creationId xmlns:a16="http://schemas.microsoft.com/office/drawing/2014/main" id="{EAB4A67A-0788-4BA0-BD1F-7921B0BF3B06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65" name="TextovéPole 9564">
          <a:extLst>
            <a:ext uri="{FF2B5EF4-FFF2-40B4-BE49-F238E27FC236}">
              <a16:creationId xmlns:a16="http://schemas.microsoft.com/office/drawing/2014/main" id="{588CA908-3280-4D0A-8CDF-C31823FD4CCC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66" name="TextovéPole 9565">
          <a:extLst>
            <a:ext uri="{FF2B5EF4-FFF2-40B4-BE49-F238E27FC236}">
              <a16:creationId xmlns:a16="http://schemas.microsoft.com/office/drawing/2014/main" id="{D37CDB46-68C0-40BE-8EAA-EA3B8BFB5095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67" name="TextovéPole 9566">
          <a:extLst>
            <a:ext uri="{FF2B5EF4-FFF2-40B4-BE49-F238E27FC236}">
              <a16:creationId xmlns:a16="http://schemas.microsoft.com/office/drawing/2014/main" id="{EED537C6-2A1B-41CB-84E0-449C78335FAF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0</xdr:rowOff>
    </xdr:from>
    <xdr:ext cx="184731" cy="264560"/>
    <xdr:sp macro="" textlink="">
      <xdr:nvSpPr>
        <xdr:cNvPr id="9568" name="TextovéPole 9567">
          <a:extLst>
            <a:ext uri="{FF2B5EF4-FFF2-40B4-BE49-F238E27FC236}">
              <a16:creationId xmlns:a16="http://schemas.microsoft.com/office/drawing/2014/main" id="{BB445619-2EED-4C01-9562-69C638FDF21D}"/>
            </a:ext>
          </a:extLst>
        </xdr:cNvPr>
        <xdr:cNvSpPr txBox="1"/>
      </xdr:nvSpPr>
      <xdr:spPr>
        <a:xfrm>
          <a:off x="538924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0</xdr:rowOff>
    </xdr:from>
    <xdr:ext cx="184731" cy="264560"/>
    <xdr:sp macro="" textlink="">
      <xdr:nvSpPr>
        <xdr:cNvPr id="9569" name="TextovéPole 9568">
          <a:extLst>
            <a:ext uri="{FF2B5EF4-FFF2-40B4-BE49-F238E27FC236}">
              <a16:creationId xmlns:a16="http://schemas.microsoft.com/office/drawing/2014/main" id="{B3D4C31F-AFFC-42BA-9750-7F6AB2B9B4B9}"/>
            </a:ext>
          </a:extLst>
        </xdr:cNvPr>
        <xdr:cNvSpPr txBox="1"/>
      </xdr:nvSpPr>
      <xdr:spPr>
        <a:xfrm>
          <a:off x="538924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0</xdr:rowOff>
    </xdr:from>
    <xdr:ext cx="184731" cy="264560"/>
    <xdr:sp macro="" textlink="">
      <xdr:nvSpPr>
        <xdr:cNvPr id="9570" name="TextovéPole 9569">
          <a:extLst>
            <a:ext uri="{FF2B5EF4-FFF2-40B4-BE49-F238E27FC236}">
              <a16:creationId xmlns:a16="http://schemas.microsoft.com/office/drawing/2014/main" id="{F8D73F17-7647-43DA-AF4D-DB45F96BB591}"/>
            </a:ext>
          </a:extLst>
        </xdr:cNvPr>
        <xdr:cNvSpPr txBox="1"/>
      </xdr:nvSpPr>
      <xdr:spPr>
        <a:xfrm>
          <a:off x="538924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0</xdr:rowOff>
    </xdr:from>
    <xdr:ext cx="184731" cy="264560"/>
    <xdr:sp macro="" textlink="">
      <xdr:nvSpPr>
        <xdr:cNvPr id="9571" name="TextovéPole 9570">
          <a:extLst>
            <a:ext uri="{FF2B5EF4-FFF2-40B4-BE49-F238E27FC236}">
              <a16:creationId xmlns:a16="http://schemas.microsoft.com/office/drawing/2014/main" id="{59BDCD81-1BA5-41E1-8CF5-02F92E78B64C}"/>
            </a:ext>
          </a:extLst>
        </xdr:cNvPr>
        <xdr:cNvSpPr txBox="1"/>
      </xdr:nvSpPr>
      <xdr:spPr>
        <a:xfrm>
          <a:off x="538924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0</xdr:rowOff>
    </xdr:from>
    <xdr:ext cx="184731" cy="264560"/>
    <xdr:sp macro="" textlink="">
      <xdr:nvSpPr>
        <xdr:cNvPr id="9572" name="TextovéPole 9571">
          <a:extLst>
            <a:ext uri="{FF2B5EF4-FFF2-40B4-BE49-F238E27FC236}">
              <a16:creationId xmlns:a16="http://schemas.microsoft.com/office/drawing/2014/main" id="{E42EF47E-97D3-445E-8CAD-F5424FE5137F}"/>
            </a:ext>
          </a:extLst>
        </xdr:cNvPr>
        <xdr:cNvSpPr txBox="1"/>
      </xdr:nvSpPr>
      <xdr:spPr>
        <a:xfrm>
          <a:off x="538924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0</xdr:rowOff>
    </xdr:from>
    <xdr:ext cx="184731" cy="264560"/>
    <xdr:sp macro="" textlink="">
      <xdr:nvSpPr>
        <xdr:cNvPr id="9573" name="TextovéPole 9572">
          <a:extLst>
            <a:ext uri="{FF2B5EF4-FFF2-40B4-BE49-F238E27FC236}">
              <a16:creationId xmlns:a16="http://schemas.microsoft.com/office/drawing/2014/main" id="{B5BA6713-63E6-4453-9249-94C2DCEC7C6C}"/>
            </a:ext>
          </a:extLst>
        </xdr:cNvPr>
        <xdr:cNvSpPr txBox="1"/>
      </xdr:nvSpPr>
      <xdr:spPr>
        <a:xfrm>
          <a:off x="538924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0</xdr:rowOff>
    </xdr:from>
    <xdr:ext cx="184731" cy="264560"/>
    <xdr:sp macro="" textlink="">
      <xdr:nvSpPr>
        <xdr:cNvPr id="9574" name="TextovéPole 9573">
          <a:extLst>
            <a:ext uri="{FF2B5EF4-FFF2-40B4-BE49-F238E27FC236}">
              <a16:creationId xmlns:a16="http://schemas.microsoft.com/office/drawing/2014/main" id="{942B2FAB-821D-482C-B272-44B2FD4AAF4D}"/>
            </a:ext>
          </a:extLst>
        </xdr:cNvPr>
        <xdr:cNvSpPr txBox="1"/>
      </xdr:nvSpPr>
      <xdr:spPr>
        <a:xfrm>
          <a:off x="538924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0</xdr:rowOff>
    </xdr:from>
    <xdr:ext cx="184731" cy="264560"/>
    <xdr:sp macro="" textlink="">
      <xdr:nvSpPr>
        <xdr:cNvPr id="9575" name="TextovéPole 9574">
          <a:extLst>
            <a:ext uri="{FF2B5EF4-FFF2-40B4-BE49-F238E27FC236}">
              <a16:creationId xmlns:a16="http://schemas.microsoft.com/office/drawing/2014/main" id="{551B5A67-AC71-49B5-B653-006443BA1A80}"/>
            </a:ext>
          </a:extLst>
        </xdr:cNvPr>
        <xdr:cNvSpPr txBox="1"/>
      </xdr:nvSpPr>
      <xdr:spPr>
        <a:xfrm>
          <a:off x="538924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0</xdr:rowOff>
    </xdr:from>
    <xdr:ext cx="184731" cy="264560"/>
    <xdr:sp macro="" textlink="">
      <xdr:nvSpPr>
        <xdr:cNvPr id="9576" name="TextovéPole 9575">
          <a:extLst>
            <a:ext uri="{FF2B5EF4-FFF2-40B4-BE49-F238E27FC236}">
              <a16:creationId xmlns:a16="http://schemas.microsoft.com/office/drawing/2014/main" id="{BE259D8D-7027-49FC-83B0-AF05F424629D}"/>
            </a:ext>
          </a:extLst>
        </xdr:cNvPr>
        <xdr:cNvSpPr txBox="1"/>
      </xdr:nvSpPr>
      <xdr:spPr>
        <a:xfrm>
          <a:off x="538924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0</xdr:rowOff>
    </xdr:from>
    <xdr:ext cx="184731" cy="264560"/>
    <xdr:sp macro="" textlink="">
      <xdr:nvSpPr>
        <xdr:cNvPr id="9577" name="TextovéPole 9576">
          <a:extLst>
            <a:ext uri="{FF2B5EF4-FFF2-40B4-BE49-F238E27FC236}">
              <a16:creationId xmlns:a16="http://schemas.microsoft.com/office/drawing/2014/main" id="{D7D28F8E-B0D5-4BB5-9F94-BF5A91106E44}"/>
            </a:ext>
          </a:extLst>
        </xdr:cNvPr>
        <xdr:cNvSpPr txBox="1"/>
      </xdr:nvSpPr>
      <xdr:spPr>
        <a:xfrm>
          <a:off x="538924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0</xdr:rowOff>
    </xdr:from>
    <xdr:ext cx="184731" cy="264560"/>
    <xdr:sp macro="" textlink="">
      <xdr:nvSpPr>
        <xdr:cNvPr id="9578" name="TextovéPole 9577">
          <a:extLst>
            <a:ext uri="{FF2B5EF4-FFF2-40B4-BE49-F238E27FC236}">
              <a16:creationId xmlns:a16="http://schemas.microsoft.com/office/drawing/2014/main" id="{A04864ED-6237-45B3-BC4F-1C5DC8E8CE48}"/>
            </a:ext>
          </a:extLst>
        </xdr:cNvPr>
        <xdr:cNvSpPr txBox="1"/>
      </xdr:nvSpPr>
      <xdr:spPr>
        <a:xfrm>
          <a:off x="538924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61</xdr:row>
      <xdr:rowOff>0</xdr:rowOff>
    </xdr:from>
    <xdr:ext cx="184731" cy="264560"/>
    <xdr:sp macro="" textlink="">
      <xdr:nvSpPr>
        <xdr:cNvPr id="9579" name="TextovéPole 9578">
          <a:extLst>
            <a:ext uri="{FF2B5EF4-FFF2-40B4-BE49-F238E27FC236}">
              <a16:creationId xmlns:a16="http://schemas.microsoft.com/office/drawing/2014/main" id="{214124FB-F6EF-45B2-8C8A-3F015AADEA89}"/>
            </a:ext>
          </a:extLst>
        </xdr:cNvPr>
        <xdr:cNvSpPr txBox="1"/>
      </xdr:nvSpPr>
      <xdr:spPr>
        <a:xfrm>
          <a:off x="5389245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80" name="TextovéPole 9579">
          <a:extLst>
            <a:ext uri="{FF2B5EF4-FFF2-40B4-BE49-F238E27FC236}">
              <a16:creationId xmlns:a16="http://schemas.microsoft.com/office/drawing/2014/main" id="{7F7AE3A9-EC14-4399-AFCD-7A8D4594671D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581" name="TextovéPole 9580">
          <a:extLst>
            <a:ext uri="{FF2B5EF4-FFF2-40B4-BE49-F238E27FC236}">
              <a16:creationId xmlns:a16="http://schemas.microsoft.com/office/drawing/2014/main" id="{7FC60EA0-307E-4BCC-96D8-702F24E24E8B}"/>
            </a:ext>
          </a:extLst>
        </xdr:cNvPr>
        <xdr:cNvSpPr txBox="1"/>
      </xdr:nvSpPr>
      <xdr:spPr>
        <a:xfrm>
          <a:off x="5389245" y="12923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56030</xdr:rowOff>
    </xdr:from>
    <xdr:to>
      <xdr:col>3</xdr:col>
      <xdr:colOff>2039418</xdr:colOff>
      <xdr:row>5</xdr:row>
      <xdr:rowOff>78182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6CC831D-97BA-4679-98EE-D36C189E6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406" y="421790"/>
          <a:ext cx="2026307" cy="589842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2</xdr:row>
      <xdr:rowOff>56030</xdr:rowOff>
    </xdr:from>
    <xdr:to>
      <xdr:col>3</xdr:col>
      <xdr:colOff>2039418</xdr:colOff>
      <xdr:row>5</xdr:row>
      <xdr:rowOff>78182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51E25FD-C9D4-4A7C-AED5-470603BCD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406" y="421790"/>
          <a:ext cx="2026307" cy="589842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744D4B7-6B1C-4CA2-A1E8-96D271BCE5E9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876E0D2-800D-472B-9D62-83FD9374BD66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54A2F9B6-42D5-4B36-B3C7-D6B6331AE4FE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67E0AA56-7085-4461-ADE9-B31AE9EDFD21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A9D7E301-2504-4CD2-98D5-02760C976380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D2D0448-BBD6-4506-9857-2290369A2E60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10228C6A-3258-4EF3-9C6D-2D793F9D9DD4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C0314A40-9AF3-4271-9E8A-70CDE0194CB7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37605361-CD5F-4769-9894-89B726767BA8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4EC53840-7F88-4445-B7B9-2CC635755D45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D149523-E1CE-454A-9C8A-A1C5C592592E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B2DF080E-3D63-419F-A7D7-8C5461B7EDEA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A9612C45-72CE-4413-9614-1254971E6A14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F40E6216-81BD-4268-8C98-F9F090B7C067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2CED70E3-F973-4E7D-9ED7-850477A65242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9FB91EA6-E399-4B3A-9CB8-1577175271B9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E7471C94-AD4D-4BCF-9727-5477FA2E5C0C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6CE8CF20-3B99-4A9F-86B0-5BA963BABD3B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5550A232-9C57-494B-ADC8-C0CB8B1B25DD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70CCC3B-0F6E-42B2-BCD4-408C0257246F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20E0DCA4-6558-4CF5-BFE2-ECE0B0538007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53FD0183-E624-4EE5-B95C-26316C91B690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4BB0F77E-0EC1-4A75-8711-79C07EA9C7F0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853D585A-94FE-428D-8A15-764BA266725F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61590DA2-CCA1-407D-B716-5409EFEB63FD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1F87A4D9-825D-458E-90A4-A5F1BCB183D8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64EF0F36-C6BB-45D1-9F2B-4E48712B45A8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79332D9-3970-42B6-8892-00FB74D727A1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AB101B27-DCC3-4583-8967-0D98D9F1E840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62C4219E-1103-4F51-89A8-FB1656576324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B83A2438-DD80-479B-8B38-8C48A42B81AE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4492D349-A339-4A30-8DBF-F81C4BE50D79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5D03100F-F242-44E8-894E-B3AE07E4C32E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160E98C3-49F8-430E-B0BB-BA7D619A8ADE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3AEE785-93D2-4842-928C-6052A4415663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241873DD-1117-4EC7-94FB-BC83AA42B5E3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58DC200D-619A-4772-8F38-7D9315FFF11B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D05232A-8776-4391-8090-0D562A787D8B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6980259B-312F-4F50-8625-76A3979B9ED7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43C9471B-4346-4EE4-A2A6-A89B815565BF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9123389F-D150-423E-AC6F-7B952C0CF1A0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B8675450-91EF-4A5C-8C76-BC0B62D19E5E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267333D9-4262-4E71-B9BA-17BF5D017D7B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3821943F-92E0-446A-86E5-E4F208E49C1A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ED5C25B1-8D20-4668-A878-7058DBFA2D4B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8A1BF79A-9959-469D-A189-B8264FD5258C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0E81127-82C1-4E9F-A501-DE30CCF1BAFD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1BF192FD-89CC-4C80-B1EA-0B4BD36CFB8D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3828A1AD-54D5-426B-A71A-3F411C8F23C8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10DD9C3-17EF-47FC-B9C5-1C25CDA385EC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F6E9557B-9FA7-4573-888D-56445CA54A2C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74D992C9-724A-499E-A7B8-02CCC27B68D7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6869C813-FD98-4493-89B5-F88A62301DD5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CB06BCB0-0A27-49AF-AC6A-ACA439AE4B4B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AFF69EF9-E964-400F-9130-D13947D582AA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2EAC1020-EE22-46E0-9F85-02AAC3D8B664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D567B8FE-062B-4B87-ABCE-606F94C683D8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2D7BC54D-4A5B-4FE4-B01C-40BAC96780AE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D97D56DD-0216-48EA-8D23-D64809C6DD06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3EC24432-37AD-4228-8574-AF10B494171D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40" name="TextovéPole 10239">
          <a:extLst>
            <a:ext uri="{FF2B5EF4-FFF2-40B4-BE49-F238E27FC236}">
              <a16:creationId xmlns:a16="http://schemas.microsoft.com/office/drawing/2014/main" id="{3AB9D285-3103-4F60-B4A8-682E0ED5B8A8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42" name="TextovéPole 10241">
          <a:extLst>
            <a:ext uri="{FF2B5EF4-FFF2-40B4-BE49-F238E27FC236}">
              <a16:creationId xmlns:a16="http://schemas.microsoft.com/office/drawing/2014/main" id="{86B5FF2F-C059-4864-B1AE-474581621C5E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43" name="TextovéPole 10242">
          <a:extLst>
            <a:ext uri="{FF2B5EF4-FFF2-40B4-BE49-F238E27FC236}">
              <a16:creationId xmlns:a16="http://schemas.microsoft.com/office/drawing/2014/main" id="{DB2CE69E-D872-456E-AB4B-3F7323EFB80A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44" name="TextovéPole 10243">
          <a:extLst>
            <a:ext uri="{FF2B5EF4-FFF2-40B4-BE49-F238E27FC236}">
              <a16:creationId xmlns:a16="http://schemas.microsoft.com/office/drawing/2014/main" id="{0A327970-48CE-4FB1-9989-BA2129FFB368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45" name="TextovéPole 10244">
          <a:extLst>
            <a:ext uri="{FF2B5EF4-FFF2-40B4-BE49-F238E27FC236}">
              <a16:creationId xmlns:a16="http://schemas.microsoft.com/office/drawing/2014/main" id="{F20C2914-BC9C-4134-935E-4C788807B4C5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46" name="TextovéPole 10245">
          <a:extLst>
            <a:ext uri="{FF2B5EF4-FFF2-40B4-BE49-F238E27FC236}">
              <a16:creationId xmlns:a16="http://schemas.microsoft.com/office/drawing/2014/main" id="{A82DC16E-E562-4130-8736-616A4D7F04B3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47" name="TextovéPole 10246">
          <a:extLst>
            <a:ext uri="{FF2B5EF4-FFF2-40B4-BE49-F238E27FC236}">
              <a16:creationId xmlns:a16="http://schemas.microsoft.com/office/drawing/2014/main" id="{AB76600E-D81C-4290-8277-25D54C03F0FE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48" name="TextovéPole 10247">
          <a:extLst>
            <a:ext uri="{FF2B5EF4-FFF2-40B4-BE49-F238E27FC236}">
              <a16:creationId xmlns:a16="http://schemas.microsoft.com/office/drawing/2014/main" id="{45CADD10-C1DD-463D-A8BF-D742CF517A7C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49" name="TextovéPole 10248">
          <a:extLst>
            <a:ext uri="{FF2B5EF4-FFF2-40B4-BE49-F238E27FC236}">
              <a16:creationId xmlns:a16="http://schemas.microsoft.com/office/drawing/2014/main" id="{498741C1-A237-4054-94C0-55E356DD0282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50" name="TextovéPole 10249">
          <a:extLst>
            <a:ext uri="{FF2B5EF4-FFF2-40B4-BE49-F238E27FC236}">
              <a16:creationId xmlns:a16="http://schemas.microsoft.com/office/drawing/2014/main" id="{30C9AD91-494A-479F-8A8F-51399315FBB8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51" name="TextovéPole 10250">
          <a:extLst>
            <a:ext uri="{FF2B5EF4-FFF2-40B4-BE49-F238E27FC236}">
              <a16:creationId xmlns:a16="http://schemas.microsoft.com/office/drawing/2014/main" id="{A59C2A67-0117-4F3E-9CC8-204AC38F7CDB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52" name="TextovéPole 10251">
          <a:extLst>
            <a:ext uri="{FF2B5EF4-FFF2-40B4-BE49-F238E27FC236}">
              <a16:creationId xmlns:a16="http://schemas.microsoft.com/office/drawing/2014/main" id="{33A037E8-D619-493E-83C7-35CE39DBD383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53" name="TextovéPole 10252">
          <a:extLst>
            <a:ext uri="{FF2B5EF4-FFF2-40B4-BE49-F238E27FC236}">
              <a16:creationId xmlns:a16="http://schemas.microsoft.com/office/drawing/2014/main" id="{BA49D9C5-DF00-4A58-B6D6-CB8DEE1BF470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54" name="TextovéPole 10253">
          <a:extLst>
            <a:ext uri="{FF2B5EF4-FFF2-40B4-BE49-F238E27FC236}">
              <a16:creationId xmlns:a16="http://schemas.microsoft.com/office/drawing/2014/main" id="{35391E6C-929D-4AEF-BC21-DAD7A1A4BC0A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55" name="TextovéPole 10254">
          <a:extLst>
            <a:ext uri="{FF2B5EF4-FFF2-40B4-BE49-F238E27FC236}">
              <a16:creationId xmlns:a16="http://schemas.microsoft.com/office/drawing/2014/main" id="{DD44D358-FA1D-4AE7-99FB-5CED9289EC07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56" name="TextovéPole 10255">
          <a:extLst>
            <a:ext uri="{FF2B5EF4-FFF2-40B4-BE49-F238E27FC236}">
              <a16:creationId xmlns:a16="http://schemas.microsoft.com/office/drawing/2014/main" id="{F7E496A9-81F2-4A1B-B22A-F78EB21C64E9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57" name="TextovéPole 10256">
          <a:extLst>
            <a:ext uri="{FF2B5EF4-FFF2-40B4-BE49-F238E27FC236}">
              <a16:creationId xmlns:a16="http://schemas.microsoft.com/office/drawing/2014/main" id="{A759538C-53DB-42F5-8D9D-06EAE378E65C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58" name="TextovéPole 10257">
          <a:extLst>
            <a:ext uri="{FF2B5EF4-FFF2-40B4-BE49-F238E27FC236}">
              <a16:creationId xmlns:a16="http://schemas.microsoft.com/office/drawing/2014/main" id="{4CF3D36B-2BB4-4474-9AFA-1FBC7EDD1255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59" name="TextovéPole 10258">
          <a:extLst>
            <a:ext uri="{FF2B5EF4-FFF2-40B4-BE49-F238E27FC236}">
              <a16:creationId xmlns:a16="http://schemas.microsoft.com/office/drawing/2014/main" id="{B01EB26D-F715-476B-BED3-2ED8045E176E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91</xdr:row>
      <xdr:rowOff>11206</xdr:rowOff>
    </xdr:from>
    <xdr:ext cx="184731" cy="264560"/>
    <xdr:sp macro="" textlink="">
      <xdr:nvSpPr>
        <xdr:cNvPr id="10260" name="TextovéPole 10259">
          <a:extLst>
            <a:ext uri="{FF2B5EF4-FFF2-40B4-BE49-F238E27FC236}">
              <a16:creationId xmlns:a16="http://schemas.microsoft.com/office/drawing/2014/main" id="{D956C606-ACDC-482F-B749-5D88A939BE9F}"/>
            </a:ext>
          </a:extLst>
        </xdr:cNvPr>
        <xdr:cNvSpPr txBox="1"/>
      </xdr:nvSpPr>
      <xdr:spPr>
        <a:xfrm>
          <a:off x="5876925" y="14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41" name="TextovéPole 10240">
          <a:extLst>
            <a:ext uri="{FF2B5EF4-FFF2-40B4-BE49-F238E27FC236}">
              <a16:creationId xmlns:a16="http://schemas.microsoft.com/office/drawing/2014/main" id="{3D58EB29-F6F5-41FE-BC56-4A6F18A8B864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61" name="TextovéPole 10260">
          <a:extLst>
            <a:ext uri="{FF2B5EF4-FFF2-40B4-BE49-F238E27FC236}">
              <a16:creationId xmlns:a16="http://schemas.microsoft.com/office/drawing/2014/main" id="{35987418-002D-432D-ACF2-42D010E36BFF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62" name="TextovéPole 10261">
          <a:extLst>
            <a:ext uri="{FF2B5EF4-FFF2-40B4-BE49-F238E27FC236}">
              <a16:creationId xmlns:a16="http://schemas.microsoft.com/office/drawing/2014/main" id="{6A6E2730-F0FC-484F-9491-9251A40921E5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63" name="TextovéPole 10262">
          <a:extLst>
            <a:ext uri="{FF2B5EF4-FFF2-40B4-BE49-F238E27FC236}">
              <a16:creationId xmlns:a16="http://schemas.microsoft.com/office/drawing/2014/main" id="{3D7C706A-37DC-48A4-AF64-590D274404AD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64" name="TextovéPole 10263">
          <a:extLst>
            <a:ext uri="{FF2B5EF4-FFF2-40B4-BE49-F238E27FC236}">
              <a16:creationId xmlns:a16="http://schemas.microsoft.com/office/drawing/2014/main" id="{6FA06867-E735-4BF1-9E2F-1B2BE53EBC1F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65" name="TextovéPole 10264">
          <a:extLst>
            <a:ext uri="{FF2B5EF4-FFF2-40B4-BE49-F238E27FC236}">
              <a16:creationId xmlns:a16="http://schemas.microsoft.com/office/drawing/2014/main" id="{EE2C42D8-A255-42A7-9052-8C35FE9278A6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66" name="TextovéPole 10265">
          <a:extLst>
            <a:ext uri="{FF2B5EF4-FFF2-40B4-BE49-F238E27FC236}">
              <a16:creationId xmlns:a16="http://schemas.microsoft.com/office/drawing/2014/main" id="{2AF5F79F-9475-4238-B021-9EFFF191CAEA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67" name="TextovéPole 10266">
          <a:extLst>
            <a:ext uri="{FF2B5EF4-FFF2-40B4-BE49-F238E27FC236}">
              <a16:creationId xmlns:a16="http://schemas.microsoft.com/office/drawing/2014/main" id="{5946AA23-BC8A-43D4-AF3F-EC6C5BCD7A57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68" name="TextovéPole 10267">
          <a:extLst>
            <a:ext uri="{FF2B5EF4-FFF2-40B4-BE49-F238E27FC236}">
              <a16:creationId xmlns:a16="http://schemas.microsoft.com/office/drawing/2014/main" id="{8B8A8FBF-BF9D-4D5E-98EA-A56A55A94A09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69" name="TextovéPole 10268">
          <a:extLst>
            <a:ext uri="{FF2B5EF4-FFF2-40B4-BE49-F238E27FC236}">
              <a16:creationId xmlns:a16="http://schemas.microsoft.com/office/drawing/2014/main" id="{B6A91804-D9A5-487D-AFAF-5FAD2EC854CD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70" name="TextovéPole 10269">
          <a:extLst>
            <a:ext uri="{FF2B5EF4-FFF2-40B4-BE49-F238E27FC236}">
              <a16:creationId xmlns:a16="http://schemas.microsoft.com/office/drawing/2014/main" id="{6C210F12-7D74-4AC2-B55C-B7AC0EA31362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71" name="TextovéPole 10270">
          <a:extLst>
            <a:ext uri="{FF2B5EF4-FFF2-40B4-BE49-F238E27FC236}">
              <a16:creationId xmlns:a16="http://schemas.microsoft.com/office/drawing/2014/main" id="{775E1530-33DD-4FC3-A8F0-CF09852755B8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72" name="TextovéPole 10271">
          <a:extLst>
            <a:ext uri="{FF2B5EF4-FFF2-40B4-BE49-F238E27FC236}">
              <a16:creationId xmlns:a16="http://schemas.microsoft.com/office/drawing/2014/main" id="{3197F927-2939-43F7-AA28-920425CA5CF9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73" name="TextovéPole 10272">
          <a:extLst>
            <a:ext uri="{FF2B5EF4-FFF2-40B4-BE49-F238E27FC236}">
              <a16:creationId xmlns:a16="http://schemas.microsoft.com/office/drawing/2014/main" id="{385B8621-7A96-4C73-B65F-56E5F4715B7B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74" name="TextovéPole 10273">
          <a:extLst>
            <a:ext uri="{FF2B5EF4-FFF2-40B4-BE49-F238E27FC236}">
              <a16:creationId xmlns:a16="http://schemas.microsoft.com/office/drawing/2014/main" id="{E431D22E-25B7-48C6-82E9-045054C3452F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75" name="TextovéPole 10274">
          <a:extLst>
            <a:ext uri="{FF2B5EF4-FFF2-40B4-BE49-F238E27FC236}">
              <a16:creationId xmlns:a16="http://schemas.microsoft.com/office/drawing/2014/main" id="{49E89AC8-5E1C-4DBC-9B8A-1686C408B168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76" name="TextovéPole 10275">
          <a:extLst>
            <a:ext uri="{FF2B5EF4-FFF2-40B4-BE49-F238E27FC236}">
              <a16:creationId xmlns:a16="http://schemas.microsoft.com/office/drawing/2014/main" id="{D5EF403B-6B25-4CA7-96D8-D44C5B9AE609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77" name="TextovéPole 10276">
          <a:extLst>
            <a:ext uri="{FF2B5EF4-FFF2-40B4-BE49-F238E27FC236}">
              <a16:creationId xmlns:a16="http://schemas.microsoft.com/office/drawing/2014/main" id="{4DA101DF-E65A-452F-9B05-BBC7EC643F06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78" name="TextovéPole 10277">
          <a:extLst>
            <a:ext uri="{FF2B5EF4-FFF2-40B4-BE49-F238E27FC236}">
              <a16:creationId xmlns:a16="http://schemas.microsoft.com/office/drawing/2014/main" id="{5C181B73-8FD0-411D-9F8F-F6F9AF7F1AF5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79" name="TextovéPole 10278">
          <a:extLst>
            <a:ext uri="{FF2B5EF4-FFF2-40B4-BE49-F238E27FC236}">
              <a16:creationId xmlns:a16="http://schemas.microsoft.com/office/drawing/2014/main" id="{715DB429-70F7-4FF0-857A-DC495DE7067F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80" name="TextovéPole 10279">
          <a:extLst>
            <a:ext uri="{FF2B5EF4-FFF2-40B4-BE49-F238E27FC236}">
              <a16:creationId xmlns:a16="http://schemas.microsoft.com/office/drawing/2014/main" id="{DC94811E-828B-40F4-B49D-A2C507738F2E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81" name="TextovéPole 10280">
          <a:extLst>
            <a:ext uri="{FF2B5EF4-FFF2-40B4-BE49-F238E27FC236}">
              <a16:creationId xmlns:a16="http://schemas.microsoft.com/office/drawing/2014/main" id="{BE0881BF-DB6A-4C61-9008-2D2507109579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82" name="TextovéPole 10281">
          <a:extLst>
            <a:ext uri="{FF2B5EF4-FFF2-40B4-BE49-F238E27FC236}">
              <a16:creationId xmlns:a16="http://schemas.microsoft.com/office/drawing/2014/main" id="{3565563A-00F6-4FD7-B3EC-B5F70BA2525C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83" name="TextovéPole 10282">
          <a:extLst>
            <a:ext uri="{FF2B5EF4-FFF2-40B4-BE49-F238E27FC236}">
              <a16:creationId xmlns:a16="http://schemas.microsoft.com/office/drawing/2014/main" id="{31D4E4F6-FC2F-4B5C-84DC-E1BA12D653C0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84" name="TextovéPole 10283">
          <a:extLst>
            <a:ext uri="{FF2B5EF4-FFF2-40B4-BE49-F238E27FC236}">
              <a16:creationId xmlns:a16="http://schemas.microsoft.com/office/drawing/2014/main" id="{04069421-FDA4-492B-98A1-1A24B77489CC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85" name="TextovéPole 10284">
          <a:extLst>
            <a:ext uri="{FF2B5EF4-FFF2-40B4-BE49-F238E27FC236}">
              <a16:creationId xmlns:a16="http://schemas.microsoft.com/office/drawing/2014/main" id="{87ED36BD-F120-4827-ABDF-385D3ACBCD6E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86" name="TextovéPole 10285">
          <a:extLst>
            <a:ext uri="{FF2B5EF4-FFF2-40B4-BE49-F238E27FC236}">
              <a16:creationId xmlns:a16="http://schemas.microsoft.com/office/drawing/2014/main" id="{28F1A367-FC8C-42F0-AD5F-967B4B022540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87" name="TextovéPole 10286">
          <a:extLst>
            <a:ext uri="{FF2B5EF4-FFF2-40B4-BE49-F238E27FC236}">
              <a16:creationId xmlns:a16="http://schemas.microsoft.com/office/drawing/2014/main" id="{B8F49126-8D23-49B5-BEEA-F6A4FA3936AD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88" name="TextovéPole 10287">
          <a:extLst>
            <a:ext uri="{FF2B5EF4-FFF2-40B4-BE49-F238E27FC236}">
              <a16:creationId xmlns:a16="http://schemas.microsoft.com/office/drawing/2014/main" id="{5A75410A-33A0-443B-9200-F59575350967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89" name="TextovéPole 10288">
          <a:extLst>
            <a:ext uri="{FF2B5EF4-FFF2-40B4-BE49-F238E27FC236}">
              <a16:creationId xmlns:a16="http://schemas.microsoft.com/office/drawing/2014/main" id="{EF044401-5173-48CB-8331-98C4A6E127AA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90" name="TextovéPole 10289">
          <a:extLst>
            <a:ext uri="{FF2B5EF4-FFF2-40B4-BE49-F238E27FC236}">
              <a16:creationId xmlns:a16="http://schemas.microsoft.com/office/drawing/2014/main" id="{5B6D84BE-524D-4A3C-9CAD-3EADD875CEAF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91" name="TextovéPole 10290">
          <a:extLst>
            <a:ext uri="{FF2B5EF4-FFF2-40B4-BE49-F238E27FC236}">
              <a16:creationId xmlns:a16="http://schemas.microsoft.com/office/drawing/2014/main" id="{85E35293-92A7-420E-A231-D021B257E530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92" name="TextovéPole 10291">
          <a:extLst>
            <a:ext uri="{FF2B5EF4-FFF2-40B4-BE49-F238E27FC236}">
              <a16:creationId xmlns:a16="http://schemas.microsoft.com/office/drawing/2014/main" id="{E6F680E4-53B4-47A8-8CEF-D488E0CEB768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93" name="TextovéPole 10292">
          <a:extLst>
            <a:ext uri="{FF2B5EF4-FFF2-40B4-BE49-F238E27FC236}">
              <a16:creationId xmlns:a16="http://schemas.microsoft.com/office/drawing/2014/main" id="{A510606F-5940-4C91-9CEF-E5020B7CA90C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94" name="TextovéPole 10293">
          <a:extLst>
            <a:ext uri="{FF2B5EF4-FFF2-40B4-BE49-F238E27FC236}">
              <a16:creationId xmlns:a16="http://schemas.microsoft.com/office/drawing/2014/main" id="{B27FD943-6768-4FFB-B5B5-0D52018A03B2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95" name="TextovéPole 10294">
          <a:extLst>
            <a:ext uri="{FF2B5EF4-FFF2-40B4-BE49-F238E27FC236}">
              <a16:creationId xmlns:a16="http://schemas.microsoft.com/office/drawing/2014/main" id="{CCA19C5A-8C6F-4CC6-AD6E-240BD50AA2F1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96" name="TextovéPole 10295">
          <a:extLst>
            <a:ext uri="{FF2B5EF4-FFF2-40B4-BE49-F238E27FC236}">
              <a16:creationId xmlns:a16="http://schemas.microsoft.com/office/drawing/2014/main" id="{2FF7FD72-353A-4B17-B7F3-741F0675369C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97" name="TextovéPole 10296">
          <a:extLst>
            <a:ext uri="{FF2B5EF4-FFF2-40B4-BE49-F238E27FC236}">
              <a16:creationId xmlns:a16="http://schemas.microsoft.com/office/drawing/2014/main" id="{BC23BF83-FE47-4B80-B9EF-B2CA8BC70CD4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98" name="TextovéPole 10297">
          <a:extLst>
            <a:ext uri="{FF2B5EF4-FFF2-40B4-BE49-F238E27FC236}">
              <a16:creationId xmlns:a16="http://schemas.microsoft.com/office/drawing/2014/main" id="{69B264B5-2BC4-43DD-A01E-7D948B908FD8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299" name="TextovéPole 10298">
          <a:extLst>
            <a:ext uri="{FF2B5EF4-FFF2-40B4-BE49-F238E27FC236}">
              <a16:creationId xmlns:a16="http://schemas.microsoft.com/office/drawing/2014/main" id="{5BABD557-B1FE-4E93-9A8C-08BAA25DE1B7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00" name="TextovéPole 10299">
          <a:extLst>
            <a:ext uri="{FF2B5EF4-FFF2-40B4-BE49-F238E27FC236}">
              <a16:creationId xmlns:a16="http://schemas.microsoft.com/office/drawing/2014/main" id="{B9276A48-8FCE-4EDA-A9F9-80BFC815BDF5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01" name="TextovéPole 10300">
          <a:extLst>
            <a:ext uri="{FF2B5EF4-FFF2-40B4-BE49-F238E27FC236}">
              <a16:creationId xmlns:a16="http://schemas.microsoft.com/office/drawing/2014/main" id="{EE6098B6-4888-49FC-B861-8E1B357EAE35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02" name="TextovéPole 10301">
          <a:extLst>
            <a:ext uri="{FF2B5EF4-FFF2-40B4-BE49-F238E27FC236}">
              <a16:creationId xmlns:a16="http://schemas.microsoft.com/office/drawing/2014/main" id="{8D2F6BDD-6179-4625-BF0B-02210C68E1B3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03" name="TextovéPole 10302">
          <a:extLst>
            <a:ext uri="{FF2B5EF4-FFF2-40B4-BE49-F238E27FC236}">
              <a16:creationId xmlns:a16="http://schemas.microsoft.com/office/drawing/2014/main" id="{5D69E79B-1E61-4D29-B938-873406A65744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04" name="TextovéPole 10303">
          <a:extLst>
            <a:ext uri="{FF2B5EF4-FFF2-40B4-BE49-F238E27FC236}">
              <a16:creationId xmlns:a16="http://schemas.microsoft.com/office/drawing/2014/main" id="{9DCCF6C3-330B-4107-B598-075B9A7E15F4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05" name="TextovéPole 10304">
          <a:extLst>
            <a:ext uri="{FF2B5EF4-FFF2-40B4-BE49-F238E27FC236}">
              <a16:creationId xmlns:a16="http://schemas.microsoft.com/office/drawing/2014/main" id="{E1A98547-D376-4E89-BA46-418FA16E10BE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06" name="TextovéPole 10305">
          <a:extLst>
            <a:ext uri="{FF2B5EF4-FFF2-40B4-BE49-F238E27FC236}">
              <a16:creationId xmlns:a16="http://schemas.microsoft.com/office/drawing/2014/main" id="{B0ADEB07-801D-43C6-AFE4-790FDA05028F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07" name="TextovéPole 10306">
          <a:extLst>
            <a:ext uri="{FF2B5EF4-FFF2-40B4-BE49-F238E27FC236}">
              <a16:creationId xmlns:a16="http://schemas.microsoft.com/office/drawing/2014/main" id="{73DE4EBB-C865-4FD9-8BE3-50C7C0D5052C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08" name="TextovéPole 10307">
          <a:extLst>
            <a:ext uri="{FF2B5EF4-FFF2-40B4-BE49-F238E27FC236}">
              <a16:creationId xmlns:a16="http://schemas.microsoft.com/office/drawing/2014/main" id="{EAA9F1B3-5E5D-43CC-B454-581A3F8E022A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09" name="TextovéPole 10308">
          <a:extLst>
            <a:ext uri="{FF2B5EF4-FFF2-40B4-BE49-F238E27FC236}">
              <a16:creationId xmlns:a16="http://schemas.microsoft.com/office/drawing/2014/main" id="{0821ACEF-8309-4397-9D84-59321F5A9228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10" name="TextovéPole 10309">
          <a:extLst>
            <a:ext uri="{FF2B5EF4-FFF2-40B4-BE49-F238E27FC236}">
              <a16:creationId xmlns:a16="http://schemas.microsoft.com/office/drawing/2014/main" id="{5E0F90FD-B359-4A79-B484-895B4DFF5947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11" name="TextovéPole 10310">
          <a:extLst>
            <a:ext uri="{FF2B5EF4-FFF2-40B4-BE49-F238E27FC236}">
              <a16:creationId xmlns:a16="http://schemas.microsoft.com/office/drawing/2014/main" id="{DE84FB56-3707-4481-812B-E15B21753941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12" name="TextovéPole 10311">
          <a:extLst>
            <a:ext uri="{FF2B5EF4-FFF2-40B4-BE49-F238E27FC236}">
              <a16:creationId xmlns:a16="http://schemas.microsoft.com/office/drawing/2014/main" id="{5A7E9C00-9DA2-4748-870E-50A3B194F137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13" name="TextovéPole 10312">
          <a:extLst>
            <a:ext uri="{FF2B5EF4-FFF2-40B4-BE49-F238E27FC236}">
              <a16:creationId xmlns:a16="http://schemas.microsoft.com/office/drawing/2014/main" id="{F2784B72-500A-4EF8-B63F-33D0DCB723A7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14" name="TextovéPole 10313">
          <a:extLst>
            <a:ext uri="{FF2B5EF4-FFF2-40B4-BE49-F238E27FC236}">
              <a16:creationId xmlns:a16="http://schemas.microsoft.com/office/drawing/2014/main" id="{7EAC2668-1077-4D27-A98C-D5539F0A96DF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15" name="TextovéPole 10314">
          <a:extLst>
            <a:ext uri="{FF2B5EF4-FFF2-40B4-BE49-F238E27FC236}">
              <a16:creationId xmlns:a16="http://schemas.microsoft.com/office/drawing/2014/main" id="{31ECCE84-65EB-4010-B6E4-11469FE81D04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16" name="TextovéPole 10315">
          <a:extLst>
            <a:ext uri="{FF2B5EF4-FFF2-40B4-BE49-F238E27FC236}">
              <a16:creationId xmlns:a16="http://schemas.microsoft.com/office/drawing/2014/main" id="{F5104958-0B72-4A89-873C-3D501000589C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17" name="TextovéPole 10316">
          <a:extLst>
            <a:ext uri="{FF2B5EF4-FFF2-40B4-BE49-F238E27FC236}">
              <a16:creationId xmlns:a16="http://schemas.microsoft.com/office/drawing/2014/main" id="{F5D73AF0-9709-4319-A66C-ECABD81C62B4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18" name="TextovéPole 10317">
          <a:extLst>
            <a:ext uri="{FF2B5EF4-FFF2-40B4-BE49-F238E27FC236}">
              <a16:creationId xmlns:a16="http://schemas.microsoft.com/office/drawing/2014/main" id="{5800BFB8-8D5B-4D6C-99AC-2A437FDEC7A5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19" name="TextovéPole 10318">
          <a:extLst>
            <a:ext uri="{FF2B5EF4-FFF2-40B4-BE49-F238E27FC236}">
              <a16:creationId xmlns:a16="http://schemas.microsoft.com/office/drawing/2014/main" id="{5216D76B-C13B-47B7-B052-3619CEEB48BE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20" name="TextovéPole 10319">
          <a:extLst>
            <a:ext uri="{FF2B5EF4-FFF2-40B4-BE49-F238E27FC236}">
              <a16:creationId xmlns:a16="http://schemas.microsoft.com/office/drawing/2014/main" id="{22A683B8-556D-4A93-8F15-1AF4FAA1C167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21" name="TextovéPole 10320">
          <a:extLst>
            <a:ext uri="{FF2B5EF4-FFF2-40B4-BE49-F238E27FC236}">
              <a16:creationId xmlns:a16="http://schemas.microsoft.com/office/drawing/2014/main" id="{9EA83884-0BB1-42E6-9ABB-1B389554D4BA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22" name="TextovéPole 10321">
          <a:extLst>
            <a:ext uri="{FF2B5EF4-FFF2-40B4-BE49-F238E27FC236}">
              <a16:creationId xmlns:a16="http://schemas.microsoft.com/office/drawing/2014/main" id="{352E4E31-9997-45F1-A047-727810FD9806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23" name="TextovéPole 10322">
          <a:extLst>
            <a:ext uri="{FF2B5EF4-FFF2-40B4-BE49-F238E27FC236}">
              <a16:creationId xmlns:a16="http://schemas.microsoft.com/office/drawing/2014/main" id="{C8E37342-15E3-4C46-83C5-23F968B975EF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24" name="TextovéPole 10323">
          <a:extLst>
            <a:ext uri="{FF2B5EF4-FFF2-40B4-BE49-F238E27FC236}">
              <a16:creationId xmlns:a16="http://schemas.microsoft.com/office/drawing/2014/main" id="{95930886-67A4-4A34-B330-9654B3F3A607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25" name="TextovéPole 10324">
          <a:extLst>
            <a:ext uri="{FF2B5EF4-FFF2-40B4-BE49-F238E27FC236}">
              <a16:creationId xmlns:a16="http://schemas.microsoft.com/office/drawing/2014/main" id="{402F88EF-8AF3-40F8-B3DA-1DE25D4D38EB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26" name="TextovéPole 10325">
          <a:extLst>
            <a:ext uri="{FF2B5EF4-FFF2-40B4-BE49-F238E27FC236}">
              <a16:creationId xmlns:a16="http://schemas.microsoft.com/office/drawing/2014/main" id="{64B41722-E579-4503-975E-4C00930036DB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27" name="TextovéPole 10326">
          <a:extLst>
            <a:ext uri="{FF2B5EF4-FFF2-40B4-BE49-F238E27FC236}">
              <a16:creationId xmlns:a16="http://schemas.microsoft.com/office/drawing/2014/main" id="{B563D69D-0187-441E-ABA8-A4A24D6372CD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28" name="TextovéPole 10327">
          <a:extLst>
            <a:ext uri="{FF2B5EF4-FFF2-40B4-BE49-F238E27FC236}">
              <a16:creationId xmlns:a16="http://schemas.microsoft.com/office/drawing/2014/main" id="{408D2D78-7FC3-475A-BC91-53582F96B6BB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29" name="TextovéPole 10328">
          <a:extLst>
            <a:ext uri="{FF2B5EF4-FFF2-40B4-BE49-F238E27FC236}">
              <a16:creationId xmlns:a16="http://schemas.microsoft.com/office/drawing/2014/main" id="{638BF029-263C-45DD-9002-FCB8B6C4D9C0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30" name="TextovéPole 10329">
          <a:extLst>
            <a:ext uri="{FF2B5EF4-FFF2-40B4-BE49-F238E27FC236}">
              <a16:creationId xmlns:a16="http://schemas.microsoft.com/office/drawing/2014/main" id="{78B2EDB7-C8E4-4E48-ACE5-AC1F5AD0FC67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31" name="TextovéPole 10330">
          <a:extLst>
            <a:ext uri="{FF2B5EF4-FFF2-40B4-BE49-F238E27FC236}">
              <a16:creationId xmlns:a16="http://schemas.microsoft.com/office/drawing/2014/main" id="{7152092C-9181-413A-B238-3448B13A6350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32" name="TextovéPole 10331">
          <a:extLst>
            <a:ext uri="{FF2B5EF4-FFF2-40B4-BE49-F238E27FC236}">
              <a16:creationId xmlns:a16="http://schemas.microsoft.com/office/drawing/2014/main" id="{66AF86C6-FDE2-4A90-B1E4-50C818B03371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33" name="TextovéPole 10332">
          <a:extLst>
            <a:ext uri="{FF2B5EF4-FFF2-40B4-BE49-F238E27FC236}">
              <a16:creationId xmlns:a16="http://schemas.microsoft.com/office/drawing/2014/main" id="{3ED69E1C-86AD-40F0-B2B4-009840BA6170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34" name="TextovéPole 10333">
          <a:extLst>
            <a:ext uri="{FF2B5EF4-FFF2-40B4-BE49-F238E27FC236}">
              <a16:creationId xmlns:a16="http://schemas.microsoft.com/office/drawing/2014/main" id="{5A4AE130-1EBE-4558-82C5-1B70567543C6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35" name="TextovéPole 10334">
          <a:extLst>
            <a:ext uri="{FF2B5EF4-FFF2-40B4-BE49-F238E27FC236}">
              <a16:creationId xmlns:a16="http://schemas.microsoft.com/office/drawing/2014/main" id="{2F44CE69-C03D-4EFB-A180-98C7C97936B1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36" name="TextovéPole 10335">
          <a:extLst>
            <a:ext uri="{FF2B5EF4-FFF2-40B4-BE49-F238E27FC236}">
              <a16:creationId xmlns:a16="http://schemas.microsoft.com/office/drawing/2014/main" id="{AD017648-2036-422F-9115-FDD9153B2259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37" name="TextovéPole 10336">
          <a:extLst>
            <a:ext uri="{FF2B5EF4-FFF2-40B4-BE49-F238E27FC236}">
              <a16:creationId xmlns:a16="http://schemas.microsoft.com/office/drawing/2014/main" id="{B6D7CCC3-D3C9-4D35-AFFC-0A227D6FDDC9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38" name="TextovéPole 10337">
          <a:extLst>
            <a:ext uri="{FF2B5EF4-FFF2-40B4-BE49-F238E27FC236}">
              <a16:creationId xmlns:a16="http://schemas.microsoft.com/office/drawing/2014/main" id="{5787576A-51E2-4085-9096-CA468FE47BBC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57</xdr:row>
      <xdr:rowOff>11206</xdr:rowOff>
    </xdr:from>
    <xdr:ext cx="184731" cy="264560"/>
    <xdr:sp macro="" textlink="">
      <xdr:nvSpPr>
        <xdr:cNvPr id="10339" name="TextovéPole 10338">
          <a:extLst>
            <a:ext uri="{FF2B5EF4-FFF2-40B4-BE49-F238E27FC236}">
              <a16:creationId xmlns:a16="http://schemas.microsoft.com/office/drawing/2014/main" id="{B3EF2EF9-FC63-45C1-9D01-DEE1C65DE6EC}"/>
            </a:ext>
          </a:extLst>
        </xdr:cNvPr>
        <xdr:cNvSpPr txBox="1"/>
      </xdr:nvSpPr>
      <xdr:spPr>
        <a:xfrm>
          <a:off x="5389245" y="1159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40" name="TextovéPole 10339">
          <a:extLst>
            <a:ext uri="{FF2B5EF4-FFF2-40B4-BE49-F238E27FC236}">
              <a16:creationId xmlns:a16="http://schemas.microsoft.com/office/drawing/2014/main" id="{AAF2B2B2-BC51-44F9-B7FF-A8C09F75D2C2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41" name="TextovéPole 10340">
          <a:extLst>
            <a:ext uri="{FF2B5EF4-FFF2-40B4-BE49-F238E27FC236}">
              <a16:creationId xmlns:a16="http://schemas.microsoft.com/office/drawing/2014/main" id="{573D22D6-1216-436B-BDB5-92578589E73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42" name="TextovéPole 10341">
          <a:extLst>
            <a:ext uri="{FF2B5EF4-FFF2-40B4-BE49-F238E27FC236}">
              <a16:creationId xmlns:a16="http://schemas.microsoft.com/office/drawing/2014/main" id="{17EDA81E-6AAA-452E-9368-E193E58E7C3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43" name="TextovéPole 10342">
          <a:extLst>
            <a:ext uri="{FF2B5EF4-FFF2-40B4-BE49-F238E27FC236}">
              <a16:creationId xmlns:a16="http://schemas.microsoft.com/office/drawing/2014/main" id="{71C1D2D6-803D-4890-8825-2E96ED66F3A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44" name="TextovéPole 10343">
          <a:extLst>
            <a:ext uri="{FF2B5EF4-FFF2-40B4-BE49-F238E27FC236}">
              <a16:creationId xmlns:a16="http://schemas.microsoft.com/office/drawing/2014/main" id="{DB42504A-5B12-4B34-841B-B35738FBBBED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45" name="TextovéPole 10344">
          <a:extLst>
            <a:ext uri="{FF2B5EF4-FFF2-40B4-BE49-F238E27FC236}">
              <a16:creationId xmlns:a16="http://schemas.microsoft.com/office/drawing/2014/main" id="{89FB262B-FDB3-495B-BA69-3BC4B5DF3BF0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46" name="TextovéPole 10345">
          <a:extLst>
            <a:ext uri="{FF2B5EF4-FFF2-40B4-BE49-F238E27FC236}">
              <a16:creationId xmlns:a16="http://schemas.microsoft.com/office/drawing/2014/main" id="{BAFCEE66-1568-455E-BFF8-706DEC2EDFA1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47" name="TextovéPole 10346">
          <a:extLst>
            <a:ext uri="{FF2B5EF4-FFF2-40B4-BE49-F238E27FC236}">
              <a16:creationId xmlns:a16="http://schemas.microsoft.com/office/drawing/2014/main" id="{3FEC56C3-8C0C-4CD3-8ABF-7BC5C4BFCD2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48" name="TextovéPole 10347">
          <a:extLst>
            <a:ext uri="{FF2B5EF4-FFF2-40B4-BE49-F238E27FC236}">
              <a16:creationId xmlns:a16="http://schemas.microsoft.com/office/drawing/2014/main" id="{45060AA3-ED3F-47B0-B861-88DF00B8012B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49" name="TextovéPole 10348">
          <a:extLst>
            <a:ext uri="{FF2B5EF4-FFF2-40B4-BE49-F238E27FC236}">
              <a16:creationId xmlns:a16="http://schemas.microsoft.com/office/drawing/2014/main" id="{B28616B3-1AAA-4732-8117-363AD392556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50" name="TextovéPole 10349">
          <a:extLst>
            <a:ext uri="{FF2B5EF4-FFF2-40B4-BE49-F238E27FC236}">
              <a16:creationId xmlns:a16="http://schemas.microsoft.com/office/drawing/2014/main" id="{9083968E-4294-460C-AACE-8932BD0D7144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51" name="TextovéPole 10350">
          <a:extLst>
            <a:ext uri="{FF2B5EF4-FFF2-40B4-BE49-F238E27FC236}">
              <a16:creationId xmlns:a16="http://schemas.microsoft.com/office/drawing/2014/main" id="{BB9C0BED-DA9D-433E-8B32-CE5AFA8AC166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52" name="TextovéPole 10351">
          <a:extLst>
            <a:ext uri="{FF2B5EF4-FFF2-40B4-BE49-F238E27FC236}">
              <a16:creationId xmlns:a16="http://schemas.microsoft.com/office/drawing/2014/main" id="{D0393E73-2FC3-4111-BED4-A693389FDBA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53" name="TextovéPole 10352">
          <a:extLst>
            <a:ext uri="{FF2B5EF4-FFF2-40B4-BE49-F238E27FC236}">
              <a16:creationId xmlns:a16="http://schemas.microsoft.com/office/drawing/2014/main" id="{45DA7826-3423-436F-B8E3-331DCDDCAEF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54" name="TextovéPole 10353">
          <a:extLst>
            <a:ext uri="{FF2B5EF4-FFF2-40B4-BE49-F238E27FC236}">
              <a16:creationId xmlns:a16="http://schemas.microsoft.com/office/drawing/2014/main" id="{A80B164C-04C0-4E75-A685-B43624E17B1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55" name="TextovéPole 10354">
          <a:extLst>
            <a:ext uri="{FF2B5EF4-FFF2-40B4-BE49-F238E27FC236}">
              <a16:creationId xmlns:a16="http://schemas.microsoft.com/office/drawing/2014/main" id="{F5A35212-7714-48CF-A54F-5353A8E199A1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56" name="TextovéPole 10355">
          <a:extLst>
            <a:ext uri="{FF2B5EF4-FFF2-40B4-BE49-F238E27FC236}">
              <a16:creationId xmlns:a16="http://schemas.microsoft.com/office/drawing/2014/main" id="{AB2D57F8-4EC4-43AB-B9C5-9F06C971E150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57" name="TextovéPole 10356">
          <a:extLst>
            <a:ext uri="{FF2B5EF4-FFF2-40B4-BE49-F238E27FC236}">
              <a16:creationId xmlns:a16="http://schemas.microsoft.com/office/drawing/2014/main" id="{F1397F9C-2D7C-4AEB-9113-2B759CF5865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58" name="TextovéPole 10357">
          <a:extLst>
            <a:ext uri="{FF2B5EF4-FFF2-40B4-BE49-F238E27FC236}">
              <a16:creationId xmlns:a16="http://schemas.microsoft.com/office/drawing/2014/main" id="{A16112C0-AF60-45FF-AEC5-98F9AC191CC2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59" name="TextovéPole 10358">
          <a:extLst>
            <a:ext uri="{FF2B5EF4-FFF2-40B4-BE49-F238E27FC236}">
              <a16:creationId xmlns:a16="http://schemas.microsoft.com/office/drawing/2014/main" id="{248BDE8B-3E5B-4C1D-8D83-1299A416C89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60" name="TextovéPole 10359">
          <a:extLst>
            <a:ext uri="{FF2B5EF4-FFF2-40B4-BE49-F238E27FC236}">
              <a16:creationId xmlns:a16="http://schemas.microsoft.com/office/drawing/2014/main" id="{BD5E482A-618F-44B2-915A-941FEF0F3A4F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61" name="TextovéPole 10360">
          <a:extLst>
            <a:ext uri="{FF2B5EF4-FFF2-40B4-BE49-F238E27FC236}">
              <a16:creationId xmlns:a16="http://schemas.microsoft.com/office/drawing/2014/main" id="{35D7B644-0B6C-48E6-AEE8-011D00F8461D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62" name="TextovéPole 10361">
          <a:extLst>
            <a:ext uri="{FF2B5EF4-FFF2-40B4-BE49-F238E27FC236}">
              <a16:creationId xmlns:a16="http://schemas.microsoft.com/office/drawing/2014/main" id="{B3DC82F2-0AC8-41C7-8AB2-951BEF57CAD3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63" name="TextovéPole 10362">
          <a:extLst>
            <a:ext uri="{FF2B5EF4-FFF2-40B4-BE49-F238E27FC236}">
              <a16:creationId xmlns:a16="http://schemas.microsoft.com/office/drawing/2014/main" id="{6E3A711F-C6FC-446E-BDFC-970B9BC5D07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64" name="TextovéPole 10363">
          <a:extLst>
            <a:ext uri="{FF2B5EF4-FFF2-40B4-BE49-F238E27FC236}">
              <a16:creationId xmlns:a16="http://schemas.microsoft.com/office/drawing/2014/main" id="{980DE4D5-ED2C-4B6C-A191-F97AB82584F1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65" name="TextovéPole 10364">
          <a:extLst>
            <a:ext uri="{FF2B5EF4-FFF2-40B4-BE49-F238E27FC236}">
              <a16:creationId xmlns:a16="http://schemas.microsoft.com/office/drawing/2014/main" id="{4848E411-F659-4F2D-8E5C-468F36ADD0E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66" name="TextovéPole 10365">
          <a:extLst>
            <a:ext uri="{FF2B5EF4-FFF2-40B4-BE49-F238E27FC236}">
              <a16:creationId xmlns:a16="http://schemas.microsoft.com/office/drawing/2014/main" id="{7EB7B740-F671-437A-9C37-E8DDD137A4D4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67" name="TextovéPole 10366">
          <a:extLst>
            <a:ext uri="{FF2B5EF4-FFF2-40B4-BE49-F238E27FC236}">
              <a16:creationId xmlns:a16="http://schemas.microsoft.com/office/drawing/2014/main" id="{773D14C5-16EC-4A7D-8B08-2CFA7DD5136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68" name="TextovéPole 10367">
          <a:extLst>
            <a:ext uri="{FF2B5EF4-FFF2-40B4-BE49-F238E27FC236}">
              <a16:creationId xmlns:a16="http://schemas.microsoft.com/office/drawing/2014/main" id="{A9142667-ED60-4A81-9FFA-8858930A217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69" name="TextovéPole 10368">
          <a:extLst>
            <a:ext uri="{FF2B5EF4-FFF2-40B4-BE49-F238E27FC236}">
              <a16:creationId xmlns:a16="http://schemas.microsoft.com/office/drawing/2014/main" id="{6E12BCEA-0311-4FFE-9C1A-57A76C3CB6BD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70" name="TextovéPole 10369">
          <a:extLst>
            <a:ext uri="{FF2B5EF4-FFF2-40B4-BE49-F238E27FC236}">
              <a16:creationId xmlns:a16="http://schemas.microsoft.com/office/drawing/2014/main" id="{850BEC91-C3F8-437F-B6E1-1712E184FF2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71" name="TextovéPole 10370">
          <a:extLst>
            <a:ext uri="{FF2B5EF4-FFF2-40B4-BE49-F238E27FC236}">
              <a16:creationId xmlns:a16="http://schemas.microsoft.com/office/drawing/2014/main" id="{3C944B9E-9C17-4B63-9030-5143F2731B3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72" name="TextovéPole 10371">
          <a:extLst>
            <a:ext uri="{FF2B5EF4-FFF2-40B4-BE49-F238E27FC236}">
              <a16:creationId xmlns:a16="http://schemas.microsoft.com/office/drawing/2014/main" id="{4CA02EBE-ACE8-422D-BCE6-E82EB845DA0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73" name="TextovéPole 10372">
          <a:extLst>
            <a:ext uri="{FF2B5EF4-FFF2-40B4-BE49-F238E27FC236}">
              <a16:creationId xmlns:a16="http://schemas.microsoft.com/office/drawing/2014/main" id="{601501FC-AE09-4C4D-B4C7-F970F5BA46C4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74" name="TextovéPole 10373">
          <a:extLst>
            <a:ext uri="{FF2B5EF4-FFF2-40B4-BE49-F238E27FC236}">
              <a16:creationId xmlns:a16="http://schemas.microsoft.com/office/drawing/2014/main" id="{232D26C6-5224-4E37-B242-85D6E90F319A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75" name="TextovéPole 10374">
          <a:extLst>
            <a:ext uri="{FF2B5EF4-FFF2-40B4-BE49-F238E27FC236}">
              <a16:creationId xmlns:a16="http://schemas.microsoft.com/office/drawing/2014/main" id="{77D79948-8EED-457A-933F-12C8E3653F0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76" name="TextovéPole 10375">
          <a:extLst>
            <a:ext uri="{FF2B5EF4-FFF2-40B4-BE49-F238E27FC236}">
              <a16:creationId xmlns:a16="http://schemas.microsoft.com/office/drawing/2014/main" id="{A0A12BD7-B22F-442C-8A02-07D539671550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77" name="TextovéPole 10376">
          <a:extLst>
            <a:ext uri="{FF2B5EF4-FFF2-40B4-BE49-F238E27FC236}">
              <a16:creationId xmlns:a16="http://schemas.microsoft.com/office/drawing/2014/main" id="{EB813CF3-C925-4C5C-ACFA-934238AA04E1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78" name="TextovéPole 10377">
          <a:extLst>
            <a:ext uri="{FF2B5EF4-FFF2-40B4-BE49-F238E27FC236}">
              <a16:creationId xmlns:a16="http://schemas.microsoft.com/office/drawing/2014/main" id="{5FA46423-C2B3-4FA3-A60B-DA6A7C169723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79" name="TextovéPole 10378">
          <a:extLst>
            <a:ext uri="{FF2B5EF4-FFF2-40B4-BE49-F238E27FC236}">
              <a16:creationId xmlns:a16="http://schemas.microsoft.com/office/drawing/2014/main" id="{5D2B3A7E-48F3-4008-85FF-7FDAD148238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80" name="TextovéPole 10379">
          <a:extLst>
            <a:ext uri="{FF2B5EF4-FFF2-40B4-BE49-F238E27FC236}">
              <a16:creationId xmlns:a16="http://schemas.microsoft.com/office/drawing/2014/main" id="{A08F8347-849B-4C31-9EE3-167AE0D1468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81" name="TextovéPole 10380">
          <a:extLst>
            <a:ext uri="{FF2B5EF4-FFF2-40B4-BE49-F238E27FC236}">
              <a16:creationId xmlns:a16="http://schemas.microsoft.com/office/drawing/2014/main" id="{252C85E5-580C-498B-AD83-37CA2D7085A9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82" name="TextovéPole 10381">
          <a:extLst>
            <a:ext uri="{FF2B5EF4-FFF2-40B4-BE49-F238E27FC236}">
              <a16:creationId xmlns:a16="http://schemas.microsoft.com/office/drawing/2014/main" id="{681AC083-157C-41D8-9065-FB180A55DD34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83" name="TextovéPole 10382">
          <a:extLst>
            <a:ext uri="{FF2B5EF4-FFF2-40B4-BE49-F238E27FC236}">
              <a16:creationId xmlns:a16="http://schemas.microsoft.com/office/drawing/2014/main" id="{3278D5BB-0DD4-400F-B418-CDCE5E6E79D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84" name="TextovéPole 10383">
          <a:extLst>
            <a:ext uri="{FF2B5EF4-FFF2-40B4-BE49-F238E27FC236}">
              <a16:creationId xmlns:a16="http://schemas.microsoft.com/office/drawing/2014/main" id="{717FE94E-8314-42D1-BDF9-2D488E73B3D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85" name="TextovéPole 10384">
          <a:extLst>
            <a:ext uri="{FF2B5EF4-FFF2-40B4-BE49-F238E27FC236}">
              <a16:creationId xmlns:a16="http://schemas.microsoft.com/office/drawing/2014/main" id="{E79E114A-D5CF-4ACC-B071-06D8AB79BF92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86" name="TextovéPole 10385">
          <a:extLst>
            <a:ext uri="{FF2B5EF4-FFF2-40B4-BE49-F238E27FC236}">
              <a16:creationId xmlns:a16="http://schemas.microsoft.com/office/drawing/2014/main" id="{9F507364-ED44-448B-905D-3F1D62A8AAC2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87" name="TextovéPole 10386">
          <a:extLst>
            <a:ext uri="{FF2B5EF4-FFF2-40B4-BE49-F238E27FC236}">
              <a16:creationId xmlns:a16="http://schemas.microsoft.com/office/drawing/2014/main" id="{E966215A-E832-40C3-AA02-493ECB39F260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88" name="TextovéPole 10387">
          <a:extLst>
            <a:ext uri="{FF2B5EF4-FFF2-40B4-BE49-F238E27FC236}">
              <a16:creationId xmlns:a16="http://schemas.microsoft.com/office/drawing/2014/main" id="{261F0B2A-20C4-4071-BA64-C239020E831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89" name="TextovéPole 10388">
          <a:extLst>
            <a:ext uri="{FF2B5EF4-FFF2-40B4-BE49-F238E27FC236}">
              <a16:creationId xmlns:a16="http://schemas.microsoft.com/office/drawing/2014/main" id="{E26AC368-3D41-4B3F-98B4-99E04CF49C74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90" name="TextovéPole 10389">
          <a:extLst>
            <a:ext uri="{FF2B5EF4-FFF2-40B4-BE49-F238E27FC236}">
              <a16:creationId xmlns:a16="http://schemas.microsoft.com/office/drawing/2014/main" id="{2145A280-6937-4693-AE93-8F38C735AB6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91" name="TextovéPole 10390">
          <a:extLst>
            <a:ext uri="{FF2B5EF4-FFF2-40B4-BE49-F238E27FC236}">
              <a16:creationId xmlns:a16="http://schemas.microsoft.com/office/drawing/2014/main" id="{C2C4F26D-DEE8-485E-98B0-5BD408DFEBA6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92" name="TextovéPole 10391">
          <a:extLst>
            <a:ext uri="{FF2B5EF4-FFF2-40B4-BE49-F238E27FC236}">
              <a16:creationId xmlns:a16="http://schemas.microsoft.com/office/drawing/2014/main" id="{3BAB0259-8A8C-4997-9E5D-20ED082F4326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93" name="TextovéPole 10392">
          <a:extLst>
            <a:ext uri="{FF2B5EF4-FFF2-40B4-BE49-F238E27FC236}">
              <a16:creationId xmlns:a16="http://schemas.microsoft.com/office/drawing/2014/main" id="{3F2439EF-0FE0-487F-8072-7CF0896496D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94" name="TextovéPole 10393">
          <a:extLst>
            <a:ext uri="{FF2B5EF4-FFF2-40B4-BE49-F238E27FC236}">
              <a16:creationId xmlns:a16="http://schemas.microsoft.com/office/drawing/2014/main" id="{39D250D6-D894-4C37-965F-582D334F76F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95" name="TextovéPole 10394">
          <a:extLst>
            <a:ext uri="{FF2B5EF4-FFF2-40B4-BE49-F238E27FC236}">
              <a16:creationId xmlns:a16="http://schemas.microsoft.com/office/drawing/2014/main" id="{0736D143-AD68-46F0-9A11-240DFD4B755A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96" name="TextovéPole 10395">
          <a:extLst>
            <a:ext uri="{FF2B5EF4-FFF2-40B4-BE49-F238E27FC236}">
              <a16:creationId xmlns:a16="http://schemas.microsoft.com/office/drawing/2014/main" id="{9A67EAB2-B2AF-4089-8DF2-2ED55CB549BA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97" name="TextovéPole 10396">
          <a:extLst>
            <a:ext uri="{FF2B5EF4-FFF2-40B4-BE49-F238E27FC236}">
              <a16:creationId xmlns:a16="http://schemas.microsoft.com/office/drawing/2014/main" id="{2D4D957C-D093-4D21-BB7A-B578375982EA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98" name="TextovéPole 10397">
          <a:extLst>
            <a:ext uri="{FF2B5EF4-FFF2-40B4-BE49-F238E27FC236}">
              <a16:creationId xmlns:a16="http://schemas.microsoft.com/office/drawing/2014/main" id="{714EF15B-7717-46EB-8EC6-07CAA21E01F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399" name="TextovéPole 10398">
          <a:extLst>
            <a:ext uri="{FF2B5EF4-FFF2-40B4-BE49-F238E27FC236}">
              <a16:creationId xmlns:a16="http://schemas.microsoft.com/office/drawing/2014/main" id="{A285573E-1E30-44DC-8534-05A5CC60938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00" name="TextovéPole 10399">
          <a:extLst>
            <a:ext uri="{FF2B5EF4-FFF2-40B4-BE49-F238E27FC236}">
              <a16:creationId xmlns:a16="http://schemas.microsoft.com/office/drawing/2014/main" id="{B1917D5F-1C9D-48F5-8E71-72D2B526D41B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01" name="TextovéPole 10400">
          <a:extLst>
            <a:ext uri="{FF2B5EF4-FFF2-40B4-BE49-F238E27FC236}">
              <a16:creationId xmlns:a16="http://schemas.microsoft.com/office/drawing/2014/main" id="{03FF8C2C-9552-4D87-A1C8-7E2E6255E3EB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02" name="TextovéPole 10401">
          <a:extLst>
            <a:ext uri="{FF2B5EF4-FFF2-40B4-BE49-F238E27FC236}">
              <a16:creationId xmlns:a16="http://schemas.microsoft.com/office/drawing/2014/main" id="{A6D3BBD5-DEB8-4503-B00F-19CC1E54AF91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03" name="TextovéPole 10402">
          <a:extLst>
            <a:ext uri="{FF2B5EF4-FFF2-40B4-BE49-F238E27FC236}">
              <a16:creationId xmlns:a16="http://schemas.microsoft.com/office/drawing/2014/main" id="{70A74191-A056-4A1A-ADAC-5BF647C89FF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04" name="TextovéPole 10403">
          <a:extLst>
            <a:ext uri="{FF2B5EF4-FFF2-40B4-BE49-F238E27FC236}">
              <a16:creationId xmlns:a16="http://schemas.microsoft.com/office/drawing/2014/main" id="{FB4B0702-DC77-4AB2-AE97-33E179A0C1DB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05" name="TextovéPole 10404">
          <a:extLst>
            <a:ext uri="{FF2B5EF4-FFF2-40B4-BE49-F238E27FC236}">
              <a16:creationId xmlns:a16="http://schemas.microsoft.com/office/drawing/2014/main" id="{442F62A2-1E58-475F-84B5-95FE4A55CCB0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06" name="TextovéPole 10405">
          <a:extLst>
            <a:ext uri="{FF2B5EF4-FFF2-40B4-BE49-F238E27FC236}">
              <a16:creationId xmlns:a16="http://schemas.microsoft.com/office/drawing/2014/main" id="{89361D0D-90AD-47AC-A228-E9EBFABFF1E3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07" name="TextovéPole 10406">
          <a:extLst>
            <a:ext uri="{FF2B5EF4-FFF2-40B4-BE49-F238E27FC236}">
              <a16:creationId xmlns:a16="http://schemas.microsoft.com/office/drawing/2014/main" id="{7849C325-BAB9-479E-AFF8-C891C0380D6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08" name="TextovéPole 10407">
          <a:extLst>
            <a:ext uri="{FF2B5EF4-FFF2-40B4-BE49-F238E27FC236}">
              <a16:creationId xmlns:a16="http://schemas.microsoft.com/office/drawing/2014/main" id="{726AEFE2-9ECD-46D6-ACA2-4E533ADB17C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09" name="TextovéPole 10408">
          <a:extLst>
            <a:ext uri="{FF2B5EF4-FFF2-40B4-BE49-F238E27FC236}">
              <a16:creationId xmlns:a16="http://schemas.microsoft.com/office/drawing/2014/main" id="{779CECCD-CAA5-4719-9FC5-FE1E2A85B29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10" name="TextovéPole 10409">
          <a:extLst>
            <a:ext uri="{FF2B5EF4-FFF2-40B4-BE49-F238E27FC236}">
              <a16:creationId xmlns:a16="http://schemas.microsoft.com/office/drawing/2014/main" id="{BBB0507C-182E-49F8-A4E4-DE3D577E65C6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11" name="TextovéPole 10410">
          <a:extLst>
            <a:ext uri="{FF2B5EF4-FFF2-40B4-BE49-F238E27FC236}">
              <a16:creationId xmlns:a16="http://schemas.microsoft.com/office/drawing/2014/main" id="{2933CE76-59AA-423E-B697-2796A40F17E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12" name="TextovéPole 10411">
          <a:extLst>
            <a:ext uri="{FF2B5EF4-FFF2-40B4-BE49-F238E27FC236}">
              <a16:creationId xmlns:a16="http://schemas.microsoft.com/office/drawing/2014/main" id="{52EF580C-26C2-4DEA-8502-A3666A2518E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13" name="TextovéPole 10412">
          <a:extLst>
            <a:ext uri="{FF2B5EF4-FFF2-40B4-BE49-F238E27FC236}">
              <a16:creationId xmlns:a16="http://schemas.microsoft.com/office/drawing/2014/main" id="{D973B01E-9011-4B6A-865A-9D3E706D610A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14" name="TextovéPole 10413">
          <a:extLst>
            <a:ext uri="{FF2B5EF4-FFF2-40B4-BE49-F238E27FC236}">
              <a16:creationId xmlns:a16="http://schemas.microsoft.com/office/drawing/2014/main" id="{638CD9D5-D962-4682-96C8-EE99E135D74D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15" name="TextovéPole 10414">
          <a:extLst>
            <a:ext uri="{FF2B5EF4-FFF2-40B4-BE49-F238E27FC236}">
              <a16:creationId xmlns:a16="http://schemas.microsoft.com/office/drawing/2014/main" id="{082455FA-6FF6-4522-B2E6-BAD400F3F239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16" name="TextovéPole 10415">
          <a:extLst>
            <a:ext uri="{FF2B5EF4-FFF2-40B4-BE49-F238E27FC236}">
              <a16:creationId xmlns:a16="http://schemas.microsoft.com/office/drawing/2014/main" id="{E600775D-742B-47D0-B187-ABA72C05BB6F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17" name="TextovéPole 10416">
          <a:extLst>
            <a:ext uri="{FF2B5EF4-FFF2-40B4-BE49-F238E27FC236}">
              <a16:creationId xmlns:a16="http://schemas.microsoft.com/office/drawing/2014/main" id="{EF7B1F8F-869B-4D47-A201-E23E7104AE69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18" name="TextovéPole 10417">
          <a:extLst>
            <a:ext uri="{FF2B5EF4-FFF2-40B4-BE49-F238E27FC236}">
              <a16:creationId xmlns:a16="http://schemas.microsoft.com/office/drawing/2014/main" id="{26E1CF22-CEE9-4FCD-B423-D87101141BC0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0419" name="TextovéPole 10418">
          <a:extLst>
            <a:ext uri="{FF2B5EF4-FFF2-40B4-BE49-F238E27FC236}">
              <a16:creationId xmlns:a16="http://schemas.microsoft.com/office/drawing/2014/main" id="{B00D653F-D72E-43BB-96BB-6A12010460F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20" name="TextovéPole 10419">
          <a:extLst>
            <a:ext uri="{FF2B5EF4-FFF2-40B4-BE49-F238E27FC236}">
              <a16:creationId xmlns:a16="http://schemas.microsoft.com/office/drawing/2014/main" id="{BA61B4BF-E6E5-48F8-A828-238BD60C8EF8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21" name="TextovéPole 10420">
          <a:extLst>
            <a:ext uri="{FF2B5EF4-FFF2-40B4-BE49-F238E27FC236}">
              <a16:creationId xmlns:a16="http://schemas.microsoft.com/office/drawing/2014/main" id="{DC8B2CF2-3868-439B-BAD6-D7391D4E30AC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22" name="TextovéPole 10421">
          <a:extLst>
            <a:ext uri="{FF2B5EF4-FFF2-40B4-BE49-F238E27FC236}">
              <a16:creationId xmlns:a16="http://schemas.microsoft.com/office/drawing/2014/main" id="{7BA292E3-C566-4B8A-98F6-67E20888759E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23" name="TextovéPole 10422">
          <a:extLst>
            <a:ext uri="{FF2B5EF4-FFF2-40B4-BE49-F238E27FC236}">
              <a16:creationId xmlns:a16="http://schemas.microsoft.com/office/drawing/2014/main" id="{207750A2-FA1C-4266-B6E0-48351F52DF9C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24" name="TextovéPole 10423">
          <a:extLst>
            <a:ext uri="{FF2B5EF4-FFF2-40B4-BE49-F238E27FC236}">
              <a16:creationId xmlns:a16="http://schemas.microsoft.com/office/drawing/2014/main" id="{C64EEFA3-E018-42EC-AA79-D0274AADA1CE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25" name="TextovéPole 10424">
          <a:extLst>
            <a:ext uri="{FF2B5EF4-FFF2-40B4-BE49-F238E27FC236}">
              <a16:creationId xmlns:a16="http://schemas.microsoft.com/office/drawing/2014/main" id="{E030C560-B1ED-40ED-92D3-FB17F51649F0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26" name="TextovéPole 10425">
          <a:extLst>
            <a:ext uri="{FF2B5EF4-FFF2-40B4-BE49-F238E27FC236}">
              <a16:creationId xmlns:a16="http://schemas.microsoft.com/office/drawing/2014/main" id="{2D9A547B-525E-47B5-9FD4-A24C7D9477E9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27" name="TextovéPole 10426">
          <a:extLst>
            <a:ext uri="{FF2B5EF4-FFF2-40B4-BE49-F238E27FC236}">
              <a16:creationId xmlns:a16="http://schemas.microsoft.com/office/drawing/2014/main" id="{9A76845E-867E-4EC6-8998-EAA5BCD4C913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28" name="TextovéPole 10427">
          <a:extLst>
            <a:ext uri="{FF2B5EF4-FFF2-40B4-BE49-F238E27FC236}">
              <a16:creationId xmlns:a16="http://schemas.microsoft.com/office/drawing/2014/main" id="{F0A7125C-9FB3-4A8A-A6A5-5C009795A57D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29" name="TextovéPole 10428">
          <a:extLst>
            <a:ext uri="{FF2B5EF4-FFF2-40B4-BE49-F238E27FC236}">
              <a16:creationId xmlns:a16="http://schemas.microsoft.com/office/drawing/2014/main" id="{F238458C-18DA-4BA3-BE1A-A4B62ED54D57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30" name="TextovéPole 10429">
          <a:extLst>
            <a:ext uri="{FF2B5EF4-FFF2-40B4-BE49-F238E27FC236}">
              <a16:creationId xmlns:a16="http://schemas.microsoft.com/office/drawing/2014/main" id="{82FD3C45-5882-4682-BC80-A48DF9B82583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31" name="TextovéPole 10430">
          <a:extLst>
            <a:ext uri="{FF2B5EF4-FFF2-40B4-BE49-F238E27FC236}">
              <a16:creationId xmlns:a16="http://schemas.microsoft.com/office/drawing/2014/main" id="{5F707F1D-74F9-4D92-B6C2-45E36782C66A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32" name="TextovéPole 10431">
          <a:extLst>
            <a:ext uri="{FF2B5EF4-FFF2-40B4-BE49-F238E27FC236}">
              <a16:creationId xmlns:a16="http://schemas.microsoft.com/office/drawing/2014/main" id="{D3D0B99C-8164-4530-B618-78073EFF6BDD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33" name="TextovéPole 10432">
          <a:extLst>
            <a:ext uri="{FF2B5EF4-FFF2-40B4-BE49-F238E27FC236}">
              <a16:creationId xmlns:a16="http://schemas.microsoft.com/office/drawing/2014/main" id="{7759CBEA-EEA4-4E7B-ABDE-188DA0E4E9E9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34" name="TextovéPole 10433">
          <a:extLst>
            <a:ext uri="{FF2B5EF4-FFF2-40B4-BE49-F238E27FC236}">
              <a16:creationId xmlns:a16="http://schemas.microsoft.com/office/drawing/2014/main" id="{491A4B32-FA8F-418A-9A23-0794EEA0FD40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35" name="TextovéPole 10434">
          <a:extLst>
            <a:ext uri="{FF2B5EF4-FFF2-40B4-BE49-F238E27FC236}">
              <a16:creationId xmlns:a16="http://schemas.microsoft.com/office/drawing/2014/main" id="{3BB2BC2C-1A58-4098-B33E-4A0B6941F4D4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36" name="TextovéPole 10435">
          <a:extLst>
            <a:ext uri="{FF2B5EF4-FFF2-40B4-BE49-F238E27FC236}">
              <a16:creationId xmlns:a16="http://schemas.microsoft.com/office/drawing/2014/main" id="{245217A2-2350-4685-B669-3BCF5C83EB63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37" name="TextovéPole 10436">
          <a:extLst>
            <a:ext uri="{FF2B5EF4-FFF2-40B4-BE49-F238E27FC236}">
              <a16:creationId xmlns:a16="http://schemas.microsoft.com/office/drawing/2014/main" id="{1F29EDAB-7871-4434-8C2B-DE6AF557C8C8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38" name="TextovéPole 10437">
          <a:extLst>
            <a:ext uri="{FF2B5EF4-FFF2-40B4-BE49-F238E27FC236}">
              <a16:creationId xmlns:a16="http://schemas.microsoft.com/office/drawing/2014/main" id="{995C506E-D470-480E-8377-BFF185109673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39" name="TextovéPole 10438">
          <a:extLst>
            <a:ext uri="{FF2B5EF4-FFF2-40B4-BE49-F238E27FC236}">
              <a16:creationId xmlns:a16="http://schemas.microsoft.com/office/drawing/2014/main" id="{73C5496A-A5FA-4618-94B3-DCC30733972C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40" name="TextovéPole 10439">
          <a:extLst>
            <a:ext uri="{FF2B5EF4-FFF2-40B4-BE49-F238E27FC236}">
              <a16:creationId xmlns:a16="http://schemas.microsoft.com/office/drawing/2014/main" id="{7D661F79-3552-400E-BF38-081F509E4AA4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41" name="TextovéPole 10440">
          <a:extLst>
            <a:ext uri="{FF2B5EF4-FFF2-40B4-BE49-F238E27FC236}">
              <a16:creationId xmlns:a16="http://schemas.microsoft.com/office/drawing/2014/main" id="{89A1F2AA-FBDF-446A-A142-299F0C585F89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42" name="TextovéPole 10441">
          <a:extLst>
            <a:ext uri="{FF2B5EF4-FFF2-40B4-BE49-F238E27FC236}">
              <a16:creationId xmlns:a16="http://schemas.microsoft.com/office/drawing/2014/main" id="{2603AA15-9F5E-4E77-BA21-93D89522A042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43" name="TextovéPole 10442">
          <a:extLst>
            <a:ext uri="{FF2B5EF4-FFF2-40B4-BE49-F238E27FC236}">
              <a16:creationId xmlns:a16="http://schemas.microsoft.com/office/drawing/2014/main" id="{5ED1EEA8-9FE5-4A54-A1CE-AF370E02B6DA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44" name="TextovéPole 10443">
          <a:extLst>
            <a:ext uri="{FF2B5EF4-FFF2-40B4-BE49-F238E27FC236}">
              <a16:creationId xmlns:a16="http://schemas.microsoft.com/office/drawing/2014/main" id="{6BD91659-A0A6-4F45-B302-C11211C58D54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45" name="TextovéPole 10444">
          <a:extLst>
            <a:ext uri="{FF2B5EF4-FFF2-40B4-BE49-F238E27FC236}">
              <a16:creationId xmlns:a16="http://schemas.microsoft.com/office/drawing/2014/main" id="{18BABCC9-D814-4E82-8263-82F782C6F2D5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46" name="TextovéPole 10445">
          <a:extLst>
            <a:ext uri="{FF2B5EF4-FFF2-40B4-BE49-F238E27FC236}">
              <a16:creationId xmlns:a16="http://schemas.microsoft.com/office/drawing/2014/main" id="{2280D37B-F672-4BEC-B8BF-D17DB6BD3A8C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47" name="TextovéPole 10446">
          <a:extLst>
            <a:ext uri="{FF2B5EF4-FFF2-40B4-BE49-F238E27FC236}">
              <a16:creationId xmlns:a16="http://schemas.microsoft.com/office/drawing/2014/main" id="{35BFA8B4-258C-4344-8160-46F8013FA97A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48" name="TextovéPole 10447">
          <a:extLst>
            <a:ext uri="{FF2B5EF4-FFF2-40B4-BE49-F238E27FC236}">
              <a16:creationId xmlns:a16="http://schemas.microsoft.com/office/drawing/2014/main" id="{4B8898B0-C02E-4839-9DDD-D802C2A39C20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49" name="TextovéPole 10448">
          <a:extLst>
            <a:ext uri="{FF2B5EF4-FFF2-40B4-BE49-F238E27FC236}">
              <a16:creationId xmlns:a16="http://schemas.microsoft.com/office/drawing/2014/main" id="{636BBDC5-962D-4964-A5E5-DECED7E48FD4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50" name="TextovéPole 10449">
          <a:extLst>
            <a:ext uri="{FF2B5EF4-FFF2-40B4-BE49-F238E27FC236}">
              <a16:creationId xmlns:a16="http://schemas.microsoft.com/office/drawing/2014/main" id="{3A4FA46E-6831-4525-81D9-804111718EE0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51" name="TextovéPole 10450">
          <a:extLst>
            <a:ext uri="{FF2B5EF4-FFF2-40B4-BE49-F238E27FC236}">
              <a16:creationId xmlns:a16="http://schemas.microsoft.com/office/drawing/2014/main" id="{CC30C100-EE6E-4DC9-B38F-DC7C77654FEE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52" name="TextovéPole 10451">
          <a:extLst>
            <a:ext uri="{FF2B5EF4-FFF2-40B4-BE49-F238E27FC236}">
              <a16:creationId xmlns:a16="http://schemas.microsoft.com/office/drawing/2014/main" id="{229BEAE3-E1F4-44A9-B5EE-8D4E67667B26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53" name="TextovéPole 10452">
          <a:extLst>
            <a:ext uri="{FF2B5EF4-FFF2-40B4-BE49-F238E27FC236}">
              <a16:creationId xmlns:a16="http://schemas.microsoft.com/office/drawing/2014/main" id="{6A734B60-0BCA-4142-9E42-9DA18BA4AE25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54" name="TextovéPole 10453">
          <a:extLst>
            <a:ext uri="{FF2B5EF4-FFF2-40B4-BE49-F238E27FC236}">
              <a16:creationId xmlns:a16="http://schemas.microsoft.com/office/drawing/2014/main" id="{FFBB70ED-A47C-4D27-B173-E1B40CABDECD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55" name="TextovéPole 10454">
          <a:extLst>
            <a:ext uri="{FF2B5EF4-FFF2-40B4-BE49-F238E27FC236}">
              <a16:creationId xmlns:a16="http://schemas.microsoft.com/office/drawing/2014/main" id="{6C04A31A-3D50-4342-B38E-EDF2112F907D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56" name="TextovéPole 10455">
          <a:extLst>
            <a:ext uri="{FF2B5EF4-FFF2-40B4-BE49-F238E27FC236}">
              <a16:creationId xmlns:a16="http://schemas.microsoft.com/office/drawing/2014/main" id="{2EF51423-3241-4EE1-8B11-8A92B27834CB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57" name="TextovéPole 10456">
          <a:extLst>
            <a:ext uri="{FF2B5EF4-FFF2-40B4-BE49-F238E27FC236}">
              <a16:creationId xmlns:a16="http://schemas.microsoft.com/office/drawing/2014/main" id="{10B7E002-F72A-49DA-9FD6-A8790F141F70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58" name="TextovéPole 10457">
          <a:extLst>
            <a:ext uri="{FF2B5EF4-FFF2-40B4-BE49-F238E27FC236}">
              <a16:creationId xmlns:a16="http://schemas.microsoft.com/office/drawing/2014/main" id="{9686ABEC-D479-434B-AEC1-5F82A18D3EC2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59" name="TextovéPole 10458">
          <a:extLst>
            <a:ext uri="{FF2B5EF4-FFF2-40B4-BE49-F238E27FC236}">
              <a16:creationId xmlns:a16="http://schemas.microsoft.com/office/drawing/2014/main" id="{2CAB1ED8-11A4-48A0-8697-FCC8D3921DC8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60" name="TextovéPole 10459">
          <a:extLst>
            <a:ext uri="{FF2B5EF4-FFF2-40B4-BE49-F238E27FC236}">
              <a16:creationId xmlns:a16="http://schemas.microsoft.com/office/drawing/2014/main" id="{39D5448F-876B-4E57-B63B-75AA4A874862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61" name="TextovéPole 10460">
          <a:extLst>
            <a:ext uri="{FF2B5EF4-FFF2-40B4-BE49-F238E27FC236}">
              <a16:creationId xmlns:a16="http://schemas.microsoft.com/office/drawing/2014/main" id="{3D9A073F-6D86-4506-9361-9195E70E3657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62" name="TextovéPole 10461">
          <a:extLst>
            <a:ext uri="{FF2B5EF4-FFF2-40B4-BE49-F238E27FC236}">
              <a16:creationId xmlns:a16="http://schemas.microsoft.com/office/drawing/2014/main" id="{EF9D3728-B1FB-4E91-92CD-190EEFC66906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63" name="TextovéPole 10462">
          <a:extLst>
            <a:ext uri="{FF2B5EF4-FFF2-40B4-BE49-F238E27FC236}">
              <a16:creationId xmlns:a16="http://schemas.microsoft.com/office/drawing/2014/main" id="{7E997740-D6E1-48DA-91D9-6F897E5DAF6E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64" name="TextovéPole 10463">
          <a:extLst>
            <a:ext uri="{FF2B5EF4-FFF2-40B4-BE49-F238E27FC236}">
              <a16:creationId xmlns:a16="http://schemas.microsoft.com/office/drawing/2014/main" id="{7458EBD3-1AE1-4795-9DBD-9F6D88D899E8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65" name="TextovéPole 10464">
          <a:extLst>
            <a:ext uri="{FF2B5EF4-FFF2-40B4-BE49-F238E27FC236}">
              <a16:creationId xmlns:a16="http://schemas.microsoft.com/office/drawing/2014/main" id="{BF75700D-7827-41C5-A4F4-207ED3E39122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66" name="TextovéPole 10465">
          <a:extLst>
            <a:ext uri="{FF2B5EF4-FFF2-40B4-BE49-F238E27FC236}">
              <a16:creationId xmlns:a16="http://schemas.microsoft.com/office/drawing/2014/main" id="{C9032BC6-4F39-4497-929D-31BBF4922472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67" name="TextovéPole 10466">
          <a:extLst>
            <a:ext uri="{FF2B5EF4-FFF2-40B4-BE49-F238E27FC236}">
              <a16:creationId xmlns:a16="http://schemas.microsoft.com/office/drawing/2014/main" id="{B2F437E8-DB77-4DBB-BF3A-5CAC781BB567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68" name="TextovéPole 10467">
          <a:extLst>
            <a:ext uri="{FF2B5EF4-FFF2-40B4-BE49-F238E27FC236}">
              <a16:creationId xmlns:a16="http://schemas.microsoft.com/office/drawing/2014/main" id="{F05877CC-5F56-47D9-81DF-FE92A361BEB1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69" name="TextovéPole 10468">
          <a:extLst>
            <a:ext uri="{FF2B5EF4-FFF2-40B4-BE49-F238E27FC236}">
              <a16:creationId xmlns:a16="http://schemas.microsoft.com/office/drawing/2014/main" id="{99541376-F9A1-4191-B537-B98DD12D1DA1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70" name="TextovéPole 10469">
          <a:extLst>
            <a:ext uri="{FF2B5EF4-FFF2-40B4-BE49-F238E27FC236}">
              <a16:creationId xmlns:a16="http://schemas.microsoft.com/office/drawing/2014/main" id="{4579578A-750E-43DF-9906-35A3F0FCE8E4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71" name="TextovéPole 10470">
          <a:extLst>
            <a:ext uri="{FF2B5EF4-FFF2-40B4-BE49-F238E27FC236}">
              <a16:creationId xmlns:a16="http://schemas.microsoft.com/office/drawing/2014/main" id="{61FFC357-A08E-42F9-92D9-B6328DB6487A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72" name="TextovéPole 10471">
          <a:extLst>
            <a:ext uri="{FF2B5EF4-FFF2-40B4-BE49-F238E27FC236}">
              <a16:creationId xmlns:a16="http://schemas.microsoft.com/office/drawing/2014/main" id="{AC2C444B-3260-465D-AF6F-804AA29BA9DC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73" name="TextovéPole 10472">
          <a:extLst>
            <a:ext uri="{FF2B5EF4-FFF2-40B4-BE49-F238E27FC236}">
              <a16:creationId xmlns:a16="http://schemas.microsoft.com/office/drawing/2014/main" id="{8D6D26CE-6ED6-4F68-B740-7475317314E5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74" name="TextovéPole 10473">
          <a:extLst>
            <a:ext uri="{FF2B5EF4-FFF2-40B4-BE49-F238E27FC236}">
              <a16:creationId xmlns:a16="http://schemas.microsoft.com/office/drawing/2014/main" id="{61679E69-6F53-49A7-9A5B-0649A18C0E33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75" name="TextovéPole 10474">
          <a:extLst>
            <a:ext uri="{FF2B5EF4-FFF2-40B4-BE49-F238E27FC236}">
              <a16:creationId xmlns:a16="http://schemas.microsoft.com/office/drawing/2014/main" id="{2BF32C4E-5B2E-4549-9E06-8C1A257BD9FE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76" name="TextovéPole 10475">
          <a:extLst>
            <a:ext uri="{FF2B5EF4-FFF2-40B4-BE49-F238E27FC236}">
              <a16:creationId xmlns:a16="http://schemas.microsoft.com/office/drawing/2014/main" id="{FA6A24E7-82DB-42C1-A695-81FB48FF1189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77" name="TextovéPole 10476">
          <a:extLst>
            <a:ext uri="{FF2B5EF4-FFF2-40B4-BE49-F238E27FC236}">
              <a16:creationId xmlns:a16="http://schemas.microsoft.com/office/drawing/2014/main" id="{AEF08833-8252-4E3D-9A7D-10ACB17B0FD8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78" name="TextovéPole 10477">
          <a:extLst>
            <a:ext uri="{FF2B5EF4-FFF2-40B4-BE49-F238E27FC236}">
              <a16:creationId xmlns:a16="http://schemas.microsoft.com/office/drawing/2014/main" id="{BB00F1AA-B4B8-4DB7-B2C1-71FEA49DE050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79" name="TextovéPole 10478">
          <a:extLst>
            <a:ext uri="{FF2B5EF4-FFF2-40B4-BE49-F238E27FC236}">
              <a16:creationId xmlns:a16="http://schemas.microsoft.com/office/drawing/2014/main" id="{B48884AA-FA85-4279-A77F-B59501ADC01A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80" name="TextovéPole 10479">
          <a:extLst>
            <a:ext uri="{FF2B5EF4-FFF2-40B4-BE49-F238E27FC236}">
              <a16:creationId xmlns:a16="http://schemas.microsoft.com/office/drawing/2014/main" id="{958ABC7D-2B1E-42FB-B31D-A26725589D69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81" name="TextovéPole 10480">
          <a:extLst>
            <a:ext uri="{FF2B5EF4-FFF2-40B4-BE49-F238E27FC236}">
              <a16:creationId xmlns:a16="http://schemas.microsoft.com/office/drawing/2014/main" id="{7D11AC78-3FD6-4DA9-9323-D562B73198C0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82" name="TextovéPole 10481">
          <a:extLst>
            <a:ext uri="{FF2B5EF4-FFF2-40B4-BE49-F238E27FC236}">
              <a16:creationId xmlns:a16="http://schemas.microsoft.com/office/drawing/2014/main" id="{6C98E8E2-7D8A-4228-A8DF-F95C728F123C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83" name="TextovéPole 10482">
          <a:extLst>
            <a:ext uri="{FF2B5EF4-FFF2-40B4-BE49-F238E27FC236}">
              <a16:creationId xmlns:a16="http://schemas.microsoft.com/office/drawing/2014/main" id="{AADD4C3B-9647-42E0-A1CE-DC2C707D7D31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84" name="TextovéPole 10483">
          <a:extLst>
            <a:ext uri="{FF2B5EF4-FFF2-40B4-BE49-F238E27FC236}">
              <a16:creationId xmlns:a16="http://schemas.microsoft.com/office/drawing/2014/main" id="{862241E0-A876-4A1F-A54C-EF392E321BB4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85" name="TextovéPole 10484">
          <a:extLst>
            <a:ext uri="{FF2B5EF4-FFF2-40B4-BE49-F238E27FC236}">
              <a16:creationId xmlns:a16="http://schemas.microsoft.com/office/drawing/2014/main" id="{A0EC60C4-2255-4133-93B6-24661A8E94E0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86" name="TextovéPole 10485">
          <a:extLst>
            <a:ext uri="{FF2B5EF4-FFF2-40B4-BE49-F238E27FC236}">
              <a16:creationId xmlns:a16="http://schemas.microsoft.com/office/drawing/2014/main" id="{48527FA1-07A7-4AF6-81FE-2B10E27942D7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87" name="TextovéPole 10486">
          <a:extLst>
            <a:ext uri="{FF2B5EF4-FFF2-40B4-BE49-F238E27FC236}">
              <a16:creationId xmlns:a16="http://schemas.microsoft.com/office/drawing/2014/main" id="{92E46C87-25C0-4E78-A362-E753895715D2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88" name="TextovéPole 10487">
          <a:extLst>
            <a:ext uri="{FF2B5EF4-FFF2-40B4-BE49-F238E27FC236}">
              <a16:creationId xmlns:a16="http://schemas.microsoft.com/office/drawing/2014/main" id="{4D8F9B87-50F2-4C04-8D6A-15CA0F1092A2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89" name="TextovéPole 10488">
          <a:extLst>
            <a:ext uri="{FF2B5EF4-FFF2-40B4-BE49-F238E27FC236}">
              <a16:creationId xmlns:a16="http://schemas.microsoft.com/office/drawing/2014/main" id="{96412241-06B1-43B6-9653-4EE68B6DC7F0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90" name="TextovéPole 10489">
          <a:extLst>
            <a:ext uri="{FF2B5EF4-FFF2-40B4-BE49-F238E27FC236}">
              <a16:creationId xmlns:a16="http://schemas.microsoft.com/office/drawing/2014/main" id="{2828BF58-78BF-497D-AA27-7B320133A4DC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91" name="TextovéPole 10490">
          <a:extLst>
            <a:ext uri="{FF2B5EF4-FFF2-40B4-BE49-F238E27FC236}">
              <a16:creationId xmlns:a16="http://schemas.microsoft.com/office/drawing/2014/main" id="{49957047-DA16-4B07-B079-A27FC0A73440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92" name="TextovéPole 10491">
          <a:extLst>
            <a:ext uri="{FF2B5EF4-FFF2-40B4-BE49-F238E27FC236}">
              <a16:creationId xmlns:a16="http://schemas.microsoft.com/office/drawing/2014/main" id="{03E98EDE-8BD8-4615-B75C-C101A8FC2155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93" name="TextovéPole 10492">
          <a:extLst>
            <a:ext uri="{FF2B5EF4-FFF2-40B4-BE49-F238E27FC236}">
              <a16:creationId xmlns:a16="http://schemas.microsoft.com/office/drawing/2014/main" id="{75981A28-708E-44F7-BC39-077FC0A1433D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94" name="TextovéPole 10493">
          <a:extLst>
            <a:ext uri="{FF2B5EF4-FFF2-40B4-BE49-F238E27FC236}">
              <a16:creationId xmlns:a16="http://schemas.microsoft.com/office/drawing/2014/main" id="{3158ACF9-AC98-4065-80AB-DA7D4C32FA5F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95" name="TextovéPole 10494">
          <a:extLst>
            <a:ext uri="{FF2B5EF4-FFF2-40B4-BE49-F238E27FC236}">
              <a16:creationId xmlns:a16="http://schemas.microsoft.com/office/drawing/2014/main" id="{FA42240F-834F-4489-B78A-8B1947F1F3B6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96" name="TextovéPole 10495">
          <a:extLst>
            <a:ext uri="{FF2B5EF4-FFF2-40B4-BE49-F238E27FC236}">
              <a16:creationId xmlns:a16="http://schemas.microsoft.com/office/drawing/2014/main" id="{0B190051-362E-4065-A60E-3C5529E0AC30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97" name="TextovéPole 10496">
          <a:extLst>
            <a:ext uri="{FF2B5EF4-FFF2-40B4-BE49-F238E27FC236}">
              <a16:creationId xmlns:a16="http://schemas.microsoft.com/office/drawing/2014/main" id="{5B58019A-43F9-447B-AC44-432EB9C87285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98" name="TextovéPole 10497">
          <a:extLst>
            <a:ext uri="{FF2B5EF4-FFF2-40B4-BE49-F238E27FC236}">
              <a16:creationId xmlns:a16="http://schemas.microsoft.com/office/drawing/2014/main" id="{B9F76B73-1C78-4D30-B11B-B4CAD602455B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11206</xdr:rowOff>
    </xdr:from>
    <xdr:ext cx="184731" cy="264560"/>
    <xdr:sp macro="" textlink="">
      <xdr:nvSpPr>
        <xdr:cNvPr id="10499" name="TextovéPole 10498">
          <a:extLst>
            <a:ext uri="{FF2B5EF4-FFF2-40B4-BE49-F238E27FC236}">
              <a16:creationId xmlns:a16="http://schemas.microsoft.com/office/drawing/2014/main" id="{C44215ED-7F72-4FB8-B933-ACD31D680C81}"/>
            </a:ext>
          </a:extLst>
        </xdr:cNvPr>
        <xdr:cNvSpPr txBox="1"/>
      </xdr:nvSpPr>
      <xdr:spPr>
        <a:xfrm>
          <a:off x="5389245" y="13605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00" name="TextovéPole 10499">
          <a:extLst>
            <a:ext uri="{FF2B5EF4-FFF2-40B4-BE49-F238E27FC236}">
              <a16:creationId xmlns:a16="http://schemas.microsoft.com/office/drawing/2014/main" id="{BC8BBD97-53B7-46E5-B590-CAA4571DCA99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01" name="TextovéPole 10500">
          <a:extLst>
            <a:ext uri="{FF2B5EF4-FFF2-40B4-BE49-F238E27FC236}">
              <a16:creationId xmlns:a16="http://schemas.microsoft.com/office/drawing/2014/main" id="{A9C9CD87-7F59-4878-B611-BD20C6B3BFA9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02" name="TextovéPole 10501">
          <a:extLst>
            <a:ext uri="{FF2B5EF4-FFF2-40B4-BE49-F238E27FC236}">
              <a16:creationId xmlns:a16="http://schemas.microsoft.com/office/drawing/2014/main" id="{A0BA3B6F-C794-4B2F-AB2F-74B573F17253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03" name="TextovéPole 10502">
          <a:extLst>
            <a:ext uri="{FF2B5EF4-FFF2-40B4-BE49-F238E27FC236}">
              <a16:creationId xmlns:a16="http://schemas.microsoft.com/office/drawing/2014/main" id="{65C14D23-AFCD-428D-9520-57CD94D1E8BE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04" name="TextovéPole 10503">
          <a:extLst>
            <a:ext uri="{FF2B5EF4-FFF2-40B4-BE49-F238E27FC236}">
              <a16:creationId xmlns:a16="http://schemas.microsoft.com/office/drawing/2014/main" id="{A703EB13-9EE3-45AD-9C80-81469156D06D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05" name="TextovéPole 10504">
          <a:extLst>
            <a:ext uri="{FF2B5EF4-FFF2-40B4-BE49-F238E27FC236}">
              <a16:creationId xmlns:a16="http://schemas.microsoft.com/office/drawing/2014/main" id="{0D3D94F9-36A0-41CA-B667-267AF3F9C94B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06" name="TextovéPole 10505">
          <a:extLst>
            <a:ext uri="{FF2B5EF4-FFF2-40B4-BE49-F238E27FC236}">
              <a16:creationId xmlns:a16="http://schemas.microsoft.com/office/drawing/2014/main" id="{76E6CCDD-3A8B-417C-BBB7-81B328B0F8C9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07" name="TextovéPole 10506">
          <a:extLst>
            <a:ext uri="{FF2B5EF4-FFF2-40B4-BE49-F238E27FC236}">
              <a16:creationId xmlns:a16="http://schemas.microsoft.com/office/drawing/2014/main" id="{45DF3797-0317-43D4-8EEB-6F28B6C9A9C8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08" name="TextovéPole 10507">
          <a:extLst>
            <a:ext uri="{FF2B5EF4-FFF2-40B4-BE49-F238E27FC236}">
              <a16:creationId xmlns:a16="http://schemas.microsoft.com/office/drawing/2014/main" id="{E62B5E68-3C7D-4691-889D-6538DC3683E9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09" name="TextovéPole 10508">
          <a:extLst>
            <a:ext uri="{FF2B5EF4-FFF2-40B4-BE49-F238E27FC236}">
              <a16:creationId xmlns:a16="http://schemas.microsoft.com/office/drawing/2014/main" id="{51DFFED2-97AB-4186-B1FF-710A6BACCAC9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10" name="TextovéPole 10509">
          <a:extLst>
            <a:ext uri="{FF2B5EF4-FFF2-40B4-BE49-F238E27FC236}">
              <a16:creationId xmlns:a16="http://schemas.microsoft.com/office/drawing/2014/main" id="{42B2E979-90F8-4D87-94CA-A58450ECE5B0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11" name="TextovéPole 10510">
          <a:extLst>
            <a:ext uri="{FF2B5EF4-FFF2-40B4-BE49-F238E27FC236}">
              <a16:creationId xmlns:a16="http://schemas.microsoft.com/office/drawing/2014/main" id="{63AE3A53-C2EF-499D-887E-96118A8C8DC8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12" name="TextovéPole 10511">
          <a:extLst>
            <a:ext uri="{FF2B5EF4-FFF2-40B4-BE49-F238E27FC236}">
              <a16:creationId xmlns:a16="http://schemas.microsoft.com/office/drawing/2014/main" id="{5D910C30-C5C5-4483-8520-997FA345F9E0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13" name="TextovéPole 10512">
          <a:extLst>
            <a:ext uri="{FF2B5EF4-FFF2-40B4-BE49-F238E27FC236}">
              <a16:creationId xmlns:a16="http://schemas.microsoft.com/office/drawing/2014/main" id="{2BCA6AF2-AAFC-44B7-80DB-35A955C58009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14" name="TextovéPole 10513">
          <a:extLst>
            <a:ext uri="{FF2B5EF4-FFF2-40B4-BE49-F238E27FC236}">
              <a16:creationId xmlns:a16="http://schemas.microsoft.com/office/drawing/2014/main" id="{F3D52925-41C3-4143-B883-997934857E1F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15" name="TextovéPole 10514">
          <a:extLst>
            <a:ext uri="{FF2B5EF4-FFF2-40B4-BE49-F238E27FC236}">
              <a16:creationId xmlns:a16="http://schemas.microsoft.com/office/drawing/2014/main" id="{0D16DFAC-66F9-45C9-9F9F-248D77CD08AC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16" name="TextovéPole 10515">
          <a:extLst>
            <a:ext uri="{FF2B5EF4-FFF2-40B4-BE49-F238E27FC236}">
              <a16:creationId xmlns:a16="http://schemas.microsoft.com/office/drawing/2014/main" id="{E81293B8-C917-4FDE-8F28-2667E6D86A19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17" name="TextovéPole 10516">
          <a:extLst>
            <a:ext uri="{FF2B5EF4-FFF2-40B4-BE49-F238E27FC236}">
              <a16:creationId xmlns:a16="http://schemas.microsoft.com/office/drawing/2014/main" id="{EFDE1E30-EEFE-46CF-9BBD-BBFF1977AABC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18" name="TextovéPole 10517">
          <a:extLst>
            <a:ext uri="{FF2B5EF4-FFF2-40B4-BE49-F238E27FC236}">
              <a16:creationId xmlns:a16="http://schemas.microsoft.com/office/drawing/2014/main" id="{6287E2B2-CB26-4FCB-A9E1-0FE207DD5F69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19" name="TextovéPole 10518">
          <a:extLst>
            <a:ext uri="{FF2B5EF4-FFF2-40B4-BE49-F238E27FC236}">
              <a16:creationId xmlns:a16="http://schemas.microsoft.com/office/drawing/2014/main" id="{ED26D94E-AB9C-4ECB-AC6F-D19B3692F2E0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20" name="TextovéPole 10519">
          <a:extLst>
            <a:ext uri="{FF2B5EF4-FFF2-40B4-BE49-F238E27FC236}">
              <a16:creationId xmlns:a16="http://schemas.microsoft.com/office/drawing/2014/main" id="{27480892-EE92-4482-9815-2C52EE99CC5B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21" name="TextovéPole 10520">
          <a:extLst>
            <a:ext uri="{FF2B5EF4-FFF2-40B4-BE49-F238E27FC236}">
              <a16:creationId xmlns:a16="http://schemas.microsoft.com/office/drawing/2014/main" id="{E47B0EED-ECA2-4468-98C3-722FC75DAE1A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22" name="TextovéPole 10521">
          <a:extLst>
            <a:ext uri="{FF2B5EF4-FFF2-40B4-BE49-F238E27FC236}">
              <a16:creationId xmlns:a16="http://schemas.microsoft.com/office/drawing/2014/main" id="{FD8E815C-ED2E-4E04-8820-7ACDDB5ED73D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23" name="TextovéPole 10522">
          <a:extLst>
            <a:ext uri="{FF2B5EF4-FFF2-40B4-BE49-F238E27FC236}">
              <a16:creationId xmlns:a16="http://schemas.microsoft.com/office/drawing/2014/main" id="{95068867-693D-481C-8CBA-05ED3E667F84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24" name="TextovéPole 10523">
          <a:extLst>
            <a:ext uri="{FF2B5EF4-FFF2-40B4-BE49-F238E27FC236}">
              <a16:creationId xmlns:a16="http://schemas.microsoft.com/office/drawing/2014/main" id="{69BEB03C-C740-49A9-A404-A497E507B1F7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25" name="TextovéPole 10524">
          <a:extLst>
            <a:ext uri="{FF2B5EF4-FFF2-40B4-BE49-F238E27FC236}">
              <a16:creationId xmlns:a16="http://schemas.microsoft.com/office/drawing/2014/main" id="{47FCAABF-C7F6-4E75-ADC5-70AA7F858D1D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26" name="TextovéPole 10525">
          <a:extLst>
            <a:ext uri="{FF2B5EF4-FFF2-40B4-BE49-F238E27FC236}">
              <a16:creationId xmlns:a16="http://schemas.microsoft.com/office/drawing/2014/main" id="{967CA677-9B2D-4E60-8E02-125A7469EF96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27" name="TextovéPole 10526">
          <a:extLst>
            <a:ext uri="{FF2B5EF4-FFF2-40B4-BE49-F238E27FC236}">
              <a16:creationId xmlns:a16="http://schemas.microsoft.com/office/drawing/2014/main" id="{6F6E1084-88E8-4FEB-AC02-D4A5FACD91B9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28" name="TextovéPole 10527">
          <a:extLst>
            <a:ext uri="{FF2B5EF4-FFF2-40B4-BE49-F238E27FC236}">
              <a16:creationId xmlns:a16="http://schemas.microsoft.com/office/drawing/2014/main" id="{036B7461-6CED-4DE7-98AA-F38232090C15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29" name="TextovéPole 10528">
          <a:extLst>
            <a:ext uri="{FF2B5EF4-FFF2-40B4-BE49-F238E27FC236}">
              <a16:creationId xmlns:a16="http://schemas.microsoft.com/office/drawing/2014/main" id="{A5386D32-4A78-4E2C-834C-B64FF875BB07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30" name="TextovéPole 10529">
          <a:extLst>
            <a:ext uri="{FF2B5EF4-FFF2-40B4-BE49-F238E27FC236}">
              <a16:creationId xmlns:a16="http://schemas.microsoft.com/office/drawing/2014/main" id="{FBE7BEE4-2CDA-4D5A-A6B1-37B702A1EB2F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31" name="TextovéPole 10530">
          <a:extLst>
            <a:ext uri="{FF2B5EF4-FFF2-40B4-BE49-F238E27FC236}">
              <a16:creationId xmlns:a16="http://schemas.microsoft.com/office/drawing/2014/main" id="{362C6542-91E1-47C5-993E-F286C93BE3C6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32" name="TextovéPole 10531">
          <a:extLst>
            <a:ext uri="{FF2B5EF4-FFF2-40B4-BE49-F238E27FC236}">
              <a16:creationId xmlns:a16="http://schemas.microsoft.com/office/drawing/2014/main" id="{94191054-74F9-4BC1-80D7-2FE7A0761330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33" name="TextovéPole 10532">
          <a:extLst>
            <a:ext uri="{FF2B5EF4-FFF2-40B4-BE49-F238E27FC236}">
              <a16:creationId xmlns:a16="http://schemas.microsoft.com/office/drawing/2014/main" id="{EE48EF09-DAB5-48A7-B58A-A25B79BE43A7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34" name="TextovéPole 10533">
          <a:extLst>
            <a:ext uri="{FF2B5EF4-FFF2-40B4-BE49-F238E27FC236}">
              <a16:creationId xmlns:a16="http://schemas.microsoft.com/office/drawing/2014/main" id="{92A7D494-92D1-4AD8-89A4-8FB14B7981C6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35" name="TextovéPole 10534">
          <a:extLst>
            <a:ext uri="{FF2B5EF4-FFF2-40B4-BE49-F238E27FC236}">
              <a16:creationId xmlns:a16="http://schemas.microsoft.com/office/drawing/2014/main" id="{EAED29CD-454E-41C5-9277-E000A94ED42A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36" name="TextovéPole 10535">
          <a:extLst>
            <a:ext uri="{FF2B5EF4-FFF2-40B4-BE49-F238E27FC236}">
              <a16:creationId xmlns:a16="http://schemas.microsoft.com/office/drawing/2014/main" id="{F3FF43E4-2070-4898-BF6F-1FD3200D240C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37" name="TextovéPole 10536">
          <a:extLst>
            <a:ext uri="{FF2B5EF4-FFF2-40B4-BE49-F238E27FC236}">
              <a16:creationId xmlns:a16="http://schemas.microsoft.com/office/drawing/2014/main" id="{563DB23A-1F96-4AD9-B27B-5A04D6C6C9D9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38" name="TextovéPole 10537">
          <a:extLst>
            <a:ext uri="{FF2B5EF4-FFF2-40B4-BE49-F238E27FC236}">
              <a16:creationId xmlns:a16="http://schemas.microsoft.com/office/drawing/2014/main" id="{9D70A813-1605-4437-832D-B82EFC3BC735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39" name="TextovéPole 10538">
          <a:extLst>
            <a:ext uri="{FF2B5EF4-FFF2-40B4-BE49-F238E27FC236}">
              <a16:creationId xmlns:a16="http://schemas.microsoft.com/office/drawing/2014/main" id="{BF1A76A9-1A87-40C8-B3B0-E4D1C452BCEC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40" name="TextovéPole 10539">
          <a:extLst>
            <a:ext uri="{FF2B5EF4-FFF2-40B4-BE49-F238E27FC236}">
              <a16:creationId xmlns:a16="http://schemas.microsoft.com/office/drawing/2014/main" id="{B9B71A22-C175-4B9D-865E-B282E668A3D6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41" name="TextovéPole 10540">
          <a:extLst>
            <a:ext uri="{FF2B5EF4-FFF2-40B4-BE49-F238E27FC236}">
              <a16:creationId xmlns:a16="http://schemas.microsoft.com/office/drawing/2014/main" id="{4714E502-1C53-45D7-B17F-4DD5EE501BF4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42" name="TextovéPole 10541">
          <a:extLst>
            <a:ext uri="{FF2B5EF4-FFF2-40B4-BE49-F238E27FC236}">
              <a16:creationId xmlns:a16="http://schemas.microsoft.com/office/drawing/2014/main" id="{615387CD-BA45-446C-906F-E7E71F19B0ED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43" name="TextovéPole 10542">
          <a:extLst>
            <a:ext uri="{FF2B5EF4-FFF2-40B4-BE49-F238E27FC236}">
              <a16:creationId xmlns:a16="http://schemas.microsoft.com/office/drawing/2014/main" id="{01B2EBED-966B-41EC-ABCB-2D4BB3DCD6DD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44" name="TextovéPole 10543">
          <a:extLst>
            <a:ext uri="{FF2B5EF4-FFF2-40B4-BE49-F238E27FC236}">
              <a16:creationId xmlns:a16="http://schemas.microsoft.com/office/drawing/2014/main" id="{0BA3F4C8-6F19-4F6E-BE05-0247EE687A85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45" name="TextovéPole 10544">
          <a:extLst>
            <a:ext uri="{FF2B5EF4-FFF2-40B4-BE49-F238E27FC236}">
              <a16:creationId xmlns:a16="http://schemas.microsoft.com/office/drawing/2014/main" id="{90E62B4E-B89B-4230-83CD-0893E3C45CE0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46" name="TextovéPole 10545">
          <a:extLst>
            <a:ext uri="{FF2B5EF4-FFF2-40B4-BE49-F238E27FC236}">
              <a16:creationId xmlns:a16="http://schemas.microsoft.com/office/drawing/2014/main" id="{675054F5-9134-4695-9504-6A39482A1DB2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47" name="TextovéPole 10546">
          <a:extLst>
            <a:ext uri="{FF2B5EF4-FFF2-40B4-BE49-F238E27FC236}">
              <a16:creationId xmlns:a16="http://schemas.microsoft.com/office/drawing/2014/main" id="{1B0FBD5B-E0DD-48B2-8075-935383852A79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48" name="TextovéPole 10547">
          <a:extLst>
            <a:ext uri="{FF2B5EF4-FFF2-40B4-BE49-F238E27FC236}">
              <a16:creationId xmlns:a16="http://schemas.microsoft.com/office/drawing/2014/main" id="{764DE9BF-971B-46F2-AC70-E7AC7B8B4A83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49" name="TextovéPole 10548">
          <a:extLst>
            <a:ext uri="{FF2B5EF4-FFF2-40B4-BE49-F238E27FC236}">
              <a16:creationId xmlns:a16="http://schemas.microsoft.com/office/drawing/2014/main" id="{9DD024E2-F243-4F5D-9061-5C8D3053FB04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50" name="TextovéPole 10549">
          <a:extLst>
            <a:ext uri="{FF2B5EF4-FFF2-40B4-BE49-F238E27FC236}">
              <a16:creationId xmlns:a16="http://schemas.microsoft.com/office/drawing/2014/main" id="{79000643-CF97-4CBA-9228-46C8A5E29B67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51" name="TextovéPole 10550">
          <a:extLst>
            <a:ext uri="{FF2B5EF4-FFF2-40B4-BE49-F238E27FC236}">
              <a16:creationId xmlns:a16="http://schemas.microsoft.com/office/drawing/2014/main" id="{11C1E4E6-1C62-44BF-B1CF-10C0BD6BEC49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52" name="TextovéPole 10551">
          <a:extLst>
            <a:ext uri="{FF2B5EF4-FFF2-40B4-BE49-F238E27FC236}">
              <a16:creationId xmlns:a16="http://schemas.microsoft.com/office/drawing/2014/main" id="{F0B0A082-20B6-48A5-BFC5-78355C0C8408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53" name="TextovéPole 10552">
          <a:extLst>
            <a:ext uri="{FF2B5EF4-FFF2-40B4-BE49-F238E27FC236}">
              <a16:creationId xmlns:a16="http://schemas.microsoft.com/office/drawing/2014/main" id="{F6A9F343-AE7F-4D2E-93F9-D8CC23F8A5DB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54" name="TextovéPole 10553">
          <a:extLst>
            <a:ext uri="{FF2B5EF4-FFF2-40B4-BE49-F238E27FC236}">
              <a16:creationId xmlns:a16="http://schemas.microsoft.com/office/drawing/2014/main" id="{A0E0F77A-4B4F-40CA-A7B5-CE0B7715A152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55" name="TextovéPole 10554">
          <a:extLst>
            <a:ext uri="{FF2B5EF4-FFF2-40B4-BE49-F238E27FC236}">
              <a16:creationId xmlns:a16="http://schemas.microsoft.com/office/drawing/2014/main" id="{33EB3EF5-8E8C-4893-B51D-F2BFB7C8E8FF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56" name="TextovéPole 10555">
          <a:extLst>
            <a:ext uri="{FF2B5EF4-FFF2-40B4-BE49-F238E27FC236}">
              <a16:creationId xmlns:a16="http://schemas.microsoft.com/office/drawing/2014/main" id="{A8A1616C-C79A-41FE-AF61-8291083F62AD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57" name="TextovéPole 10556">
          <a:extLst>
            <a:ext uri="{FF2B5EF4-FFF2-40B4-BE49-F238E27FC236}">
              <a16:creationId xmlns:a16="http://schemas.microsoft.com/office/drawing/2014/main" id="{18095598-1607-43B3-9F16-92C6CE3198FA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58" name="TextovéPole 10557">
          <a:extLst>
            <a:ext uri="{FF2B5EF4-FFF2-40B4-BE49-F238E27FC236}">
              <a16:creationId xmlns:a16="http://schemas.microsoft.com/office/drawing/2014/main" id="{48A9C7FD-BF1F-4147-BB48-4D0FA1E6F711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59" name="TextovéPole 10558">
          <a:extLst>
            <a:ext uri="{FF2B5EF4-FFF2-40B4-BE49-F238E27FC236}">
              <a16:creationId xmlns:a16="http://schemas.microsoft.com/office/drawing/2014/main" id="{DEF55D38-3058-46E5-837B-28DAFCC24F4C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60" name="TextovéPole 10559">
          <a:extLst>
            <a:ext uri="{FF2B5EF4-FFF2-40B4-BE49-F238E27FC236}">
              <a16:creationId xmlns:a16="http://schemas.microsoft.com/office/drawing/2014/main" id="{DA1AD723-037F-422A-B522-9597FE2E7474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61" name="TextovéPole 10560">
          <a:extLst>
            <a:ext uri="{FF2B5EF4-FFF2-40B4-BE49-F238E27FC236}">
              <a16:creationId xmlns:a16="http://schemas.microsoft.com/office/drawing/2014/main" id="{24B0254D-C8C0-43C6-A51C-9D97580E7B6C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62" name="TextovéPole 10561">
          <a:extLst>
            <a:ext uri="{FF2B5EF4-FFF2-40B4-BE49-F238E27FC236}">
              <a16:creationId xmlns:a16="http://schemas.microsoft.com/office/drawing/2014/main" id="{42508FB2-78F3-4186-A9C1-EB44644B4F74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63" name="TextovéPole 10562">
          <a:extLst>
            <a:ext uri="{FF2B5EF4-FFF2-40B4-BE49-F238E27FC236}">
              <a16:creationId xmlns:a16="http://schemas.microsoft.com/office/drawing/2014/main" id="{C018FC18-003E-4F1B-B446-0F5C703EED2A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64" name="TextovéPole 10563">
          <a:extLst>
            <a:ext uri="{FF2B5EF4-FFF2-40B4-BE49-F238E27FC236}">
              <a16:creationId xmlns:a16="http://schemas.microsoft.com/office/drawing/2014/main" id="{2C6E56A2-4AF7-4895-B060-B5CD16116CE0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65" name="TextovéPole 10564">
          <a:extLst>
            <a:ext uri="{FF2B5EF4-FFF2-40B4-BE49-F238E27FC236}">
              <a16:creationId xmlns:a16="http://schemas.microsoft.com/office/drawing/2014/main" id="{CC695517-FF48-4D84-843B-BFDCC7A51F2E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66" name="TextovéPole 10565">
          <a:extLst>
            <a:ext uri="{FF2B5EF4-FFF2-40B4-BE49-F238E27FC236}">
              <a16:creationId xmlns:a16="http://schemas.microsoft.com/office/drawing/2014/main" id="{43BE07DB-E6F0-448B-8002-FE618DC58080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67" name="TextovéPole 10566">
          <a:extLst>
            <a:ext uri="{FF2B5EF4-FFF2-40B4-BE49-F238E27FC236}">
              <a16:creationId xmlns:a16="http://schemas.microsoft.com/office/drawing/2014/main" id="{4C44F45D-AA7F-4E02-8869-B83E6091D214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68" name="TextovéPole 10567">
          <a:extLst>
            <a:ext uri="{FF2B5EF4-FFF2-40B4-BE49-F238E27FC236}">
              <a16:creationId xmlns:a16="http://schemas.microsoft.com/office/drawing/2014/main" id="{901D6D14-9277-4A8A-BB4A-C6178DCC2273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69" name="TextovéPole 10568">
          <a:extLst>
            <a:ext uri="{FF2B5EF4-FFF2-40B4-BE49-F238E27FC236}">
              <a16:creationId xmlns:a16="http://schemas.microsoft.com/office/drawing/2014/main" id="{1D1592B8-564A-4D63-9E0E-86EF2AAA919D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70" name="TextovéPole 10569">
          <a:extLst>
            <a:ext uri="{FF2B5EF4-FFF2-40B4-BE49-F238E27FC236}">
              <a16:creationId xmlns:a16="http://schemas.microsoft.com/office/drawing/2014/main" id="{C2E139FC-2564-4F09-9CBD-2E2F12A58E04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71" name="TextovéPole 10570">
          <a:extLst>
            <a:ext uri="{FF2B5EF4-FFF2-40B4-BE49-F238E27FC236}">
              <a16:creationId xmlns:a16="http://schemas.microsoft.com/office/drawing/2014/main" id="{A62FB37E-92A7-4A96-8DCD-46891A9E63D7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72" name="TextovéPole 10571">
          <a:extLst>
            <a:ext uri="{FF2B5EF4-FFF2-40B4-BE49-F238E27FC236}">
              <a16:creationId xmlns:a16="http://schemas.microsoft.com/office/drawing/2014/main" id="{35EF1918-487A-4A31-AA99-905A123B0C5C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73" name="TextovéPole 10572">
          <a:extLst>
            <a:ext uri="{FF2B5EF4-FFF2-40B4-BE49-F238E27FC236}">
              <a16:creationId xmlns:a16="http://schemas.microsoft.com/office/drawing/2014/main" id="{BF7F3CE6-57C4-45BA-A8E8-4A9783B2C087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74" name="TextovéPole 10573">
          <a:extLst>
            <a:ext uri="{FF2B5EF4-FFF2-40B4-BE49-F238E27FC236}">
              <a16:creationId xmlns:a16="http://schemas.microsoft.com/office/drawing/2014/main" id="{BB1AB041-7FA2-4829-9066-F43ADFB64D0A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75" name="TextovéPole 10574">
          <a:extLst>
            <a:ext uri="{FF2B5EF4-FFF2-40B4-BE49-F238E27FC236}">
              <a16:creationId xmlns:a16="http://schemas.microsoft.com/office/drawing/2014/main" id="{C0D961AA-D520-423D-853E-C2CD8825B2A8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76" name="TextovéPole 10575">
          <a:extLst>
            <a:ext uri="{FF2B5EF4-FFF2-40B4-BE49-F238E27FC236}">
              <a16:creationId xmlns:a16="http://schemas.microsoft.com/office/drawing/2014/main" id="{9585F44F-4A63-42D1-9070-6D0761F27C36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77" name="TextovéPole 10576">
          <a:extLst>
            <a:ext uri="{FF2B5EF4-FFF2-40B4-BE49-F238E27FC236}">
              <a16:creationId xmlns:a16="http://schemas.microsoft.com/office/drawing/2014/main" id="{09765276-D3C5-42AC-94D5-5053C390D152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78" name="TextovéPole 10577">
          <a:extLst>
            <a:ext uri="{FF2B5EF4-FFF2-40B4-BE49-F238E27FC236}">
              <a16:creationId xmlns:a16="http://schemas.microsoft.com/office/drawing/2014/main" id="{32549F83-2097-4E55-B6C0-B4054AFDA84D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77</xdr:row>
      <xdr:rowOff>11206</xdr:rowOff>
    </xdr:from>
    <xdr:ext cx="184731" cy="264560"/>
    <xdr:sp macro="" textlink="">
      <xdr:nvSpPr>
        <xdr:cNvPr id="10579" name="TextovéPole 10578">
          <a:extLst>
            <a:ext uri="{FF2B5EF4-FFF2-40B4-BE49-F238E27FC236}">
              <a16:creationId xmlns:a16="http://schemas.microsoft.com/office/drawing/2014/main" id="{1AE9F5F8-3893-4B93-A803-AD935CE3911C}"/>
            </a:ext>
          </a:extLst>
        </xdr:cNvPr>
        <xdr:cNvSpPr txBox="1"/>
      </xdr:nvSpPr>
      <xdr:spPr>
        <a:xfrm>
          <a:off x="5389245" y="154493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580" name="TextovéPole 10579">
          <a:extLst>
            <a:ext uri="{FF2B5EF4-FFF2-40B4-BE49-F238E27FC236}">
              <a16:creationId xmlns:a16="http://schemas.microsoft.com/office/drawing/2014/main" id="{66357C92-C0BC-48F7-A206-605D7C9CDFB3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581" name="TextovéPole 10580">
          <a:extLst>
            <a:ext uri="{FF2B5EF4-FFF2-40B4-BE49-F238E27FC236}">
              <a16:creationId xmlns:a16="http://schemas.microsoft.com/office/drawing/2014/main" id="{43EF3BF6-FF8D-498B-A1D1-6A4A664169B1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582" name="TextovéPole 10581">
          <a:extLst>
            <a:ext uri="{FF2B5EF4-FFF2-40B4-BE49-F238E27FC236}">
              <a16:creationId xmlns:a16="http://schemas.microsoft.com/office/drawing/2014/main" id="{C0F43C32-3770-47C1-8BFE-0BD69F7FF9E8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583" name="TextovéPole 10582">
          <a:extLst>
            <a:ext uri="{FF2B5EF4-FFF2-40B4-BE49-F238E27FC236}">
              <a16:creationId xmlns:a16="http://schemas.microsoft.com/office/drawing/2014/main" id="{EE01D57D-859C-4D73-90F0-A356946334EB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584" name="TextovéPole 10583">
          <a:extLst>
            <a:ext uri="{FF2B5EF4-FFF2-40B4-BE49-F238E27FC236}">
              <a16:creationId xmlns:a16="http://schemas.microsoft.com/office/drawing/2014/main" id="{B4EC8B4B-2C71-4CA2-B3C1-21500DEFD1D6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585" name="TextovéPole 10584">
          <a:extLst>
            <a:ext uri="{FF2B5EF4-FFF2-40B4-BE49-F238E27FC236}">
              <a16:creationId xmlns:a16="http://schemas.microsoft.com/office/drawing/2014/main" id="{BDA149BF-2380-4C20-941B-5E73A9320089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586" name="TextovéPole 10585">
          <a:extLst>
            <a:ext uri="{FF2B5EF4-FFF2-40B4-BE49-F238E27FC236}">
              <a16:creationId xmlns:a16="http://schemas.microsoft.com/office/drawing/2014/main" id="{B287F9E2-263B-47BC-B2C8-AAB1CEEBCBF8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587" name="TextovéPole 10586">
          <a:extLst>
            <a:ext uri="{FF2B5EF4-FFF2-40B4-BE49-F238E27FC236}">
              <a16:creationId xmlns:a16="http://schemas.microsoft.com/office/drawing/2014/main" id="{C015023F-CF2F-40FB-918A-FC33A0EB34CC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588" name="TextovéPole 10587">
          <a:extLst>
            <a:ext uri="{FF2B5EF4-FFF2-40B4-BE49-F238E27FC236}">
              <a16:creationId xmlns:a16="http://schemas.microsoft.com/office/drawing/2014/main" id="{D0FAF5AA-3AD2-4D7D-86BE-4612D27B9E7C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589" name="TextovéPole 10588">
          <a:extLst>
            <a:ext uri="{FF2B5EF4-FFF2-40B4-BE49-F238E27FC236}">
              <a16:creationId xmlns:a16="http://schemas.microsoft.com/office/drawing/2014/main" id="{1E4C9679-FB84-4565-8D9E-AF7066877B0C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590" name="TextovéPole 10589">
          <a:extLst>
            <a:ext uri="{FF2B5EF4-FFF2-40B4-BE49-F238E27FC236}">
              <a16:creationId xmlns:a16="http://schemas.microsoft.com/office/drawing/2014/main" id="{ADB0783E-FB07-46FB-9403-0C6EF67F3AD9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591" name="TextovéPole 10590">
          <a:extLst>
            <a:ext uri="{FF2B5EF4-FFF2-40B4-BE49-F238E27FC236}">
              <a16:creationId xmlns:a16="http://schemas.microsoft.com/office/drawing/2014/main" id="{62314430-E978-494F-8029-C561D1A073A4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79</xdr:row>
      <xdr:rowOff>0</xdr:rowOff>
    </xdr:from>
    <xdr:ext cx="184731" cy="264560"/>
    <xdr:sp macro="" textlink="">
      <xdr:nvSpPr>
        <xdr:cNvPr id="10592" name="TextovéPole 10591">
          <a:extLst>
            <a:ext uri="{FF2B5EF4-FFF2-40B4-BE49-F238E27FC236}">
              <a16:creationId xmlns:a16="http://schemas.microsoft.com/office/drawing/2014/main" id="{8451BC19-7796-4992-8A4D-EB1556FD709C}"/>
            </a:ext>
          </a:extLst>
        </xdr:cNvPr>
        <xdr:cNvSpPr txBox="1"/>
      </xdr:nvSpPr>
      <xdr:spPr>
        <a:xfrm>
          <a:off x="538924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79</xdr:row>
      <xdr:rowOff>0</xdr:rowOff>
    </xdr:from>
    <xdr:ext cx="184731" cy="264560"/>
    <xdr:sp macro="" textlink="">
      <xdr:nvSpPr>
        <xdr:cNvPr id="10593" name="TextovéPole 10592">
          <a:extLst>
            <a:ext uri="{FF2B5EF4-FFF2-40B4-BE49-F238E27FC236}">
              <a16:creationId xmlns:a16="http://schemas.microsoft.com/office/drawing/2014/main" id="{46F2A41C-D01E-459D-A6C1-E0DA692126D0}"/>
            </a:ext>
          </a:extLst>
        </xdr:cNvPr>
        <xdr:cNvSpPr txBox="1"/>
      </xdr:nvSpPr>
      <xdr:spPr>
        <a:xfrm>
          <a:off x="538924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79</xdr:row>
      <xdr:rowOff>0</xdr:rowOff>
    </xdr:from>
    <xdr:ext cx="184731" cy="264560"/>
    <xdr:sp macro="" textlink="">
      <xdr:nvSpPr>
        <xdr:cNvPr id="10594" name="TextovéPole 10593">
          <a:extLst>
            <a:ext uri="{FF2B5EF4-FFF2-40B4-BE49-F238E27FC236}">
              <a16:creationId xmlns:a16="http://schemas.microsoft.com/office/drawing/2014/main" id="{D46E1620-AEA8-4D39-80AE-EF9B71B312CB}"/>
            </a:ext>
          </a:extLst>
        </xdr:cNvPr>
        <xdr:cNvSpPr txBox="1"/>
      </xdr:nvSpPr>
      <xdr:spPr>
        <a:xfrm>
          <a:off x="538924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79</xdr:row>
      <xdr:rowOff>0</xdr:rowOff>
    </xdr:from>
    <xdr:ext cx="184731" cy="264560"/>
    <xdr:sp macro="" textlink="">
      <xdr:nvSpPr>
        <xdr:cNvPr id="10595" name="TextovéPole 10594">
          <a:extLst>
            <a:ext uri="{FF2B5EF4-FFF2-40B4-BE49-F238E27FC236}">
              <a16:creationId xmlns:a16="http://schemas.microsoft.com/office/drawing/2014/main" id="{03357194-C2E9-48D8-8844-6656DEE06A31}"/>
            </a:ext>
          </a:extLst>
        </xdr:cNvPr>
        <xdr:cNvSpPr txBox="1"/>
      </xdr:nvSpPr>
      <xdr:spPr>
        <a:xfrm>
          <a:off x="538924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79</xdr:row>
      <xdr:rowOff>0</xdr:rowOff>
    </xdr:from>
    <xdr:ext cx="184731" cy="264560"/>
    <xdr:sp macro="" textlink="">
      <xdr:nvSpPr>
        <xdr:cNvPr id="10596" name="TextovéPole 10595">
          <a:extLst>
            <a:ext uri="{FF2B5EF4-FFF2-40B4-BE49-F238E27FC236}">
              <a16:creationId xmlns:a16="http://schemas.microsoft.com/office/drawing/2014/main" id="{2316538C-08EA-4EDF-99BA-0C448C047137}"/>
            </a:ext>
          </a:extLst>
        </xdr:cNvPr>
        <xdr:cNvSpPr txBox="1"/>
      </xdr:nvSpPr>
      <xdr:spPr>
        <a:xfrm>
          <a:off x="538924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79</xdr:row>
      <xdr:rowOff>0</xdr:rowOff>
    </xdr:from>
    <xdr:ext cx="184731" cy="264560"/>
    <xdr:sp macro="" textlink="">
      <xdr:nvSpPr>
        <xdr:cNvPr id="10597" name="TextovéPole 10596">
          <a:extLst>
            <a:ext uri="{FF2B5EF4-FFF2-40B4-BE49-F238E27FC236}">
              <a16:creationId xmlns:a16="http://schemas.microsoft.com/office/drawing/2014/main" id="{E862464B-B087-487C-8900-D2964FCF2480}"/>
            </a:ext>
          </a:extLst>
        </xdr:cNvPr>
        <xdr:cNvSpPr txBox="1"/>
      </xdr:nvSpPr>
      <xdr:spPr>
        <a:xfrm>
          <a:off x="538924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79</xdr:row>
      <xdr:rowOff>0</xdr:rowOff>
    </xdr:from>
    <xdr:ext cx="184731" cy="264560"/>
    <xdr:sp macro="" textlink="">
      <xdr:nvSpPr>
        <xdr:cNvPr id="10598" name="TextovéPole 10597">
          <a:extLst>
            <a:ext uri="{FF2B5EF4-FFF2-40B4-BE49-F238E27FC236}">
              <a16:creationId xmlns:a16="http://schemas.microsoft.com/office/drawing/2014/main" id="{9C5A61CC-1BFA-4922-AB44-59A1ED58B7D2}"/>
            </a:ext>
          </a:extLst>
        </xdr:cNvPr>
        <xdr:cNvSpPr txBox="1"/>
      </xdr:nvSpPr>
      <xdr:spPr>
        <a:xfrm>
          <a:off x="538924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79</xdr:row>
      <xdr:rowOff>0</xdr:rowOff>
    </xdr:from>
    <xdr:ext cx="184731" cy="264560"/>
    <xdr:sp macro="" textlink="">
      <xdr:nvSpPr>
        <xdr:cNvPr id="10599" name="TextovéPole 10598">
          <a:extLst>
            <a:ext uri="{FF2B5EF4-FFF2-40B4-BE49-F238E27FC236}">
              <a16:creationId xmlns:a16="http://schemas.microsoft.com/office/drawing/2014/main" id="{5DA0B4EA-2402-42A6-B489-DA231B8472FB}"/>
            </a:ext>
          </a:extLst>
        </xdr:cNvPr>
        <xdr:cNvSpPr txBox="1"/>
      </xdr:nvSpPr>
      <xdr:spPr>
        <a:xfrm>
          <a:off x="538924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79</xdr:row>
      <xdr:rowOff>0</xdr:rowOff>
    </xdr:from>
    <xdr:ext cx="184731" cy="264560"/>
    <xdr:sp macro="" textlink="">
      <xdr:nvSpPr>
        <xdr:cNvPr id="10600" name="TextovéPole 10599">
          <a:extLst>
            <a:ext uri="{FF2B5EF4-FFF2-40B4-BE49-F238E27FC236}">
              <a16:creationId xmlns:a16="http://schemas.microsoft.com/office/drawing/2014/main" id="{45E30901-901E-4DCC-A369-C7F4A41D03DC}"/>
            </a:ext>
          </a:extLst>
        </xdr:cNvPr>
        <xdr:cNvSpPr txBox="1"/>
      </xdr:nvSpPr>
      <xdr:spPr>
        <a:xfrm>
          <a:off x="538924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79</xdr:row>
      <xdr:rowOff>0</xdr:rowOff>
    </xdr:from>
    <xdr:ext cx="184731" cy="264560"/>
    <xdr:sp macro="" textlink="">
      <xdr:nvSpPr>
        <xdr:cNvPr id="10601" name="TextovéPole 10600">
          <a:extLst>
            <a:ext uri="{FF2B5EF4-FFF2-40B4-BE49-F238E27FC236}">
              <a16:creationId xmlns:a16="http://schemas.microsoft.com/office/drawing/2014/main" id="{C65004E6-90A4-402F-A24E-A2ACD7B5DDEA}"/>
            </a:ext>
          </a:extLst>
        </xdr:cNvPr>
        <xdr:cNvSpPr txBox="1"/>
      </xdr:nvSpPr>
      <xdr:spPr>
        <a:xfrm>
          <a:off x="538924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79</xdr:row>
      <xdr:rowOff>0</xdr:rowOff>
    </xdr:from>
    <xdr:ext cx="184731" cy="264560"/>
    <xdr:sp macro="" textlink="">
      <xdr:nvSpPr>
        <xdr:cNvPr id="10602" name="TextovéPole 10601">
          <a:extLst>
            <a:ext uri="{FF2B5EF4-FFF2-40B4-BE49-F238E27FC236}">
              <a16:creationId xmlns:a16="http://schemas.microsoft.com/office/drawing/2014/main" id="{AD366772-4F5A-463E-884D-D5D2909B0EC8}"/>
            </a:ext>
          </a:extLst>
        </xdr:cNvPr>
        <xdr:cNvSpPr txBox="1"/>
      </xdr:nvSpPr>
      <xdr:spPr>
        <a:xfrm>
          <a:off x="538924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79</xdr:row>
      <xdr:rowOff>0</xdr:rowOff>
    </xdr:from>
    <xdr:ext cx="184731" cy="264560"/>
    <xdr:sp macro="" textlink="">
      <xdr:nvSpPr>
        <xdr:cNvPr id="10603" name="TextovéPole 10602">
          <a:extLst>
            <a:ext uri="{FF2B5EF4-FFF2-40B4-BE49-F238E27FC236}">
              <a16:creationId xmlns:a16="http://schemas.microsoft.com/office/drawing/2014/main" id="{67AD24D4-78F7-4B07-B487-B21ECE149F64}"/>
            </a:ext>
          </a:extLst>
        </xdr:cNvPr>
        <xdr:cNvSpPr txBox="1"/>
      </xdr:nvSpPr>
      <xdr:spPr>
        <a:xfrm>
          <a:off x="538924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604" name="TextovéPole 10603">
          <a:extLst>
            <a:ext uri="{FF2B5EF4-FFF2-40B4-BE49-F238E27FC236}">
              <a16:creationId xmlns:a16="http://schemas.microsoft.com/office/drawing/2014/main" id="{22508949-2EAF-4410-98E6-E2854DCACE9C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82</xdr:row>
      <xdr:rowOff>0</xdr:rowOff>
    </xdr:from>
    <xdr:ext cx="184731" cy="264560"/>
    <xdr:sp macro="" textlink="">
      <xdr:nvSpPr>
        <xdr:cNvPr id="10605" name="TextovéPole 10604">
          <a:extLst>
            <a:ext uri="{FF2B5EF4-FFF2-40B4-BE49-F238E27FC236}">
              <a16:creationId xmlns:a16="http://schemas.microsoft.com/office/drawing/2014/main" id="{AA71E442-A673-43EF-9A42-1C7F652B006F}"/>
            </a:ext>
          </a:extLst>
        </xdr:cNvPr>
        <xdr:cNvSpPr txBox="1"/>
      </xdr:nvSpPr>
      <xdr:spPr>
        <a:xfrm>
          <a:off x="5389245" y="1627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56030</xdr:rowOff>
    </xdr:from>
    <xdr:to>
      <xdr:col>3</xdr:col>
      <xdr:colOff>2039418</xdr:colOff>
      <xdr:row>5</xdr:row>
      <xdr:rowOff>78182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A95C176-2FD6-4827-A40E-149AF6D38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406" y="421790"/>
          <a:ext cx="2026307" cy="589842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2</xdr:row>
      <xdr:rowOff>56030</xdr:rowOff>
    </xdr:from>
    <xdr:to>
      <xdr:col>3</xdr:col>
      <xdr:colOff>2039418</xdr:colOff>
      <xdr:row>5</xdr:row>
      <xdr:rowOff>78182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9C102B3-8361-477B-8261-25D56189E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406" y="421790"/>
          <a:ext cx="2026307" cy="589842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A3DD188-0F87-419A-8CB7-4BE3F77B2C7B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CA20C2C-AE9A-46AA-BBFF-8F5BCFA58FEE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974D73BC-2C62-474F-A240-4007AE973FFB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2CCD7065-5C6A-4BD1-BD3A-E149F96B2567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58413942-7690-443C-B7F1-A682C8DABF4E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6B99D322-5FBC-40E6-B219-71BFC55414F0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646B89D0-315C-48DB-AF9C-852397E8571B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8F617B2-E504-44EB-A19F-3865ECC85679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2C000A6-4AA0-4FEF-9AA8-009D767429EC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5CF1529-F636-4D20-AC56-AC27B98791DB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15528BD0-4F43-4193-B010-DF7DA21B9B75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6B033C33-ED8B-4D69-B641-22CACB23EE0E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48182B33-F2A8-4E8D-AF6A-CCF94DE59147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4960B4C2-A16A-4C85-8D93-3CFD873D2136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57F81155-C181-4840-B1A5-6F301D19E83F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A203794D-BD63-425C-8423-D6C50661E76B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DE12B63F-63D0-4FED-B0A5-69C06E1FEA6A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441FE184-3A03-460D-9B20-051308677796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D0EDE755-2931-4F0C-9F12-5E1273144B5A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5927B3D6-09F0-49B6-A92B-FB8107B4AECA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542D8341-5DA1-4903-9FE4-C28A7B90E25B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8B1DA223-2B8A-45EE-91DF-F758EBDD1A47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AA21CABE-1CB4-4550-A8D5-D6A7D31ED091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50E54685-A54B-4EE7-B158-2EBCDE929353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E5A4B51C-E7CE-4DF6-9B3A-C74DA4167E0F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A34C85B1-D489-4684-BA9A-0B11F7F407E6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B8B734A8-F034-488C-B510-67E28AE6315F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514A9D91-1F77-489F-9B87-6F9CCD92665A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E52C6F52-4DE4-4C32-8A0A-44E0FAC359E5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BAFD7CBB-0DFD-4284-A01E-068F76F637A9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934E2134-D43B-47E1-BE88-8553CF1BA949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55C3B5F8-A402-4B98-AEC4-B0A69662E0BA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501BBCE2-C4E4-4DDC-8D07-16CE2CFD1521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12EC3EFC-A92D-4E6E-B2BB-9529F346F127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3D66E9C6-A45E-4502-B6B3-6C5071CD615D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95DDEA7D-3BD1-48EE-84E1-876EF0EFDC8D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F97E92BC-9D62-4E7D-81F7-3F597B8180A5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3F117269-AE22-48DA-8E3A-0F3A2769332F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C32D12BA-E75A-49C7-8C3A-AF6632F24E14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A5737788-E59F-43CB-A66C-6B6035349AE0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1FD525D9-ECA6-428F-9C60-319999D183AA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0C15034D-F4CD-45C5-B3F2-421BE29CBBB4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20C1765B-40F0-4F3C-9ECE-EFE396333D6C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779FFEDF-275C-4C2F-9A57-40BF24C76DAA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633C95AF-F220-4F6E-A6EB-C1E681295B1C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92343877-7476-4A4C-852F-0242CB1E3CBD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67A47BE1-5C6C-499F-848E-5C685D257BE5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1077046E-D17D-4740-AF5F-D0FC526368C3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A832B753-C84B-4556-8A57-2647FFFED97C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7CD736E2-D744-4B6E-A69C-E75AB5C17698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52397D25-CB57-4ABE-85ED-0390DF1F629C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548E15FE-4EF9-4C56-9C01-21A6BD780AAA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7B16072-E7D8-4DED-9400-2D5FD550FAD9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8A947AA3-43C8-4FF3-AFAB-AFF99E1C9959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4C20F71E-C505-4793-BD0C-7075B449448B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DA0E2D4C-EDE5-48D2-B8EF-530CFDDF8A93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331A2ABC-CA2E-4B17-835F-DBCE8D25EE48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F130F62-BE94-4D6D-BA12-2DA6318C96AF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1116ECF9-4A3A-421F-AF6D-4D19CC73A58F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F559AB59-F073-4B79-91E6-1FF06CB8703D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64" name="TextovéPole 11263">
          <a:extLst>
            <a:ext uri="{FF2B5EF4-FFF2-40B4-BE49-F238E27FC236}">
              <a16:creationId xmlns:a16="http://schemas.microsoft.com/office/drawing/2014/main" id="{1E0EA788-0EFF-4FE8-9795-1C3B0A84A2CC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66" name="TextovéPole 11265">
          <a:extLst>
            <a:ext uri="{FF2B5EF4-FFF2-40B4-BE49-F238E27FC236}">
              <a16:creationId xmlns:a16="http://schemas.microsoft.com/office/drawing/2014/main" id="{4F562EF5-CEF9-4C0C-A6F4-1DEA5AF0448C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67" name="TextovéPole 11266">
          <a:extLst>
            <a:ext uri="{FF2B5EF4-FFF2-40B4-BE49-F238E27FC236}">
              <a16:creationId xmlns:a16="http://schemas.microsoft.com/office/drawing/2014/main" id="{5CFD1E1E-3945-42AE-ACCF-8FB6DBB4E7D7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68" name="TextovéPole 11267">
          <a:extLst>
            <a:ext uri="{FF2B5EF4-FFF2-40B4-BE49-F238E27FC236}">
              <a16:creationId xmlns:a16="http://schemas.microsoft.com/office/drawing/2014/main" id="{49F04EE9-26AA-4BDC-9D55-2FDB0D7C8ED9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69" name="TextovéPole 11268">
          <a:extLst>
            <a:ext uri="{FF2B5EF4-FFF2-40B4-BE49-F238E27FC236}">
              <a16:creationId xmlns:a16="http://schemas.microsoft.com/office/drawing/2014/main" id="{76A8B0E7-9699-464E-8093-21B871D1B185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70" name="TextovéPole 11269">
          <a:extLst>
            <a:ext uri="{FF2B5EF4-FFF2-40B4-BE49-F238E27FC236}">
              <a16:creationId xmlns:a16="http://schemas.microsoft.com/office/drawing/2014/main" id="{1AB1F61A-804A-47A2-B37E-D7C270196A0F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71" name="TextovéPole 11270">
          <a:extLst>
            <a:ext uri="{FF2B5EF4-FFF2-40B4-BE49-F238E27FC236}">
              <a16:creationId xmlns:a16="http://schemas.microsoft.com/office/drawing/2014/main" id="{9A8AD6B8-C9AD-4EE5-B607-BB63FEC14352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72" name="TextovéPole 11271">
          <a:extLst>
            <a:ext uri="{FF2B5EF4-FFF2-40B4-BE49-F238E27FC236}">
              <a16:creationId xmlns:a16="http://schemas.microsoft.com/office/drawing/2014/main" id="{417ACCED-4883-463B-8DA2-BF1CA21413EF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73" name="TextovéPole 11272">
          <a:extLst>
            <a:ext uri="{FF2B5EF4-FFF2-40B4-BE49-F238E27FC236}">
              <a16:creationId xmlns:a16="http://schemas.microsoft.com/office/drawing/2014/main" id="{08FDB5F7-FB26-404A-BEB2-81CF0A172F35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74" name="TextovéPole 11273">
          <a:extLst>
            <a:ext uri="{FF2B5EF4-FFF2-40B4-BE49-F238E27FC236}">
              <a16:creationId xmlns:a16="http://schemas.microsoft.com/office/drawing/2014/main" id="{3BFFC26F-71B9-46F6-81B2-E5F9616ACC10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75" name="TextovéPole 11274">
          <a:extLst>
            <a:ext uri="{FF2B5EF4-FFF2-40B4-BE49-F238E27FC236}">
              <a16:creationId xmlns:a16="http://schemas.microsoft.com/office/drawing/2014/main" id="{33AF4307-E23C-429D-90A2-F3FD4A2EF8C2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76" name="TextovéPole 11275">
          <a:extLst>
            <a:ext uri="{FF2B5EF4-FFF2-40B4-BE49-F238E27FC236}">
              <a16:creationId xmlns:a16="http://schemas.microsoft.com/office/drawing/2014/main" id="{F3CD3DFB-B705-4263-9B5D-A898AEA22B8F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77" name="TextovéPole 11276">
          <a:extLst>
            <a:ext uri="{FF2B5EF4-FFF2-40B4-BE49-F238E27FC236}">
              <a16:creationId xmlns:a16="http://schemas.microsoft.com/office/drawing/2014/main" id="{BD7D5205-5992-478B-9754-77C7ABEFCB71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78" name="TextovéPole 11277">
          <a:extLst>
            <a:ext uri="{FF2B5EF4-FFF2-40B4-BE49-F238E27FC236}">
              <a16:creationId xmlns:a16="http://schemas.microsoft.com/office/drawing/2014/main" id="{29E68738-DE66-4913-8616-5B19C73829E7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79" name="TextovéPole 11278">
          <a:extLst>
            <a:ext uri="{FF2B5EF4-FFF2-40B4-BE49-F238E27FC236}">
              <a16:creationId xmlns:a16="http://schemas.microsoft.com/office/drawing/2014/main" id="{630D4803-53C7-4EF1-9087-530BB38121A5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80" name="TextovéPole 11279">
          <a:extLst>
            <a:ext uri="{FF2B5EF4-FFF2-40B4-BE49-F238E27FC236}">
              <a16:creationId xmlns:a16="http://schemas.microsoft.com/office/drawing/2014/main" id="{8A0B4055-A481-478B-844D-88C1206E91CD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81" name="TextovéPole 11280">
          <a:extLst>
            <a:ext uri="{FF2B5EF4-FFF2-40B4-BE49-F238E27FC236}">
              <a16:creationId xmlns:a16="http://schemas.microsoft.com/office/drawing/2014/main" id="{F0D70772-1440-4752-9AFE-40EE526D985B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82" name="TextovéPole 11281">
          <a:extLst>
            <a:ext uri="{FF2B5EF4-FFF2-40B4-BE49-F238E27FC236}">
              <a16:creationId xmlns:a16="http://schemas.microsoft.com/office/drawing/2014/main" id="{EDB600A3-7F72-4C88-A187-CBFCE4E4449C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83" name="TextovéPole 11282">
          <a:extLst>
            <a:ext uri="{FF2B5EF4-FFF2-40B4-BE49-F238E27FC236}">
              <a16:creationId xmlns:a16="http://schemas.microsoft.com/office/drawing/2014/main" id="{34F89236-8B5D-4A92-8E26-4F27FE7CE49A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92</xdr:row>
      <xdr:rowOff>11206</xdr:rowOff>
    </xdr:from>
    <xdr:ext cx="184731" cy="264560"/>
    <xdr:sp macro="" textlink="">
      <xdr:nvSpPr>
        <xdr:cNvPr id="11284" name="TextovéPole 11283">
          <a:extLst>
            <a:ext uri="{FF2B5EF4-FFF2-40B4-BE49-F238E27FC236}">
              <a16:creationId xmlns:a16="http://schemas.microsoft.com/office/drawing/2014/main" id="{CB14E73E-FE2C-4D4E-B89C-3AC599D58DC9}"/>
            </a:ext>
          </a:extLst>
        </xdr:cNvPr>
        <xdr:cNvSpPr txBox="1"/>
      </xdr:nvSpPr>
      <xdr:spPr>
        <a:xfrm>
          <a:off x="5876925" y="149692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65" name="TextovéPole 11264">
          <a:extLst>
            <a:ext uri="{FF2B5EF4-FFF2-40B4-BE49-F238E27FC236}">
              <a16:creationId xmlns:a16="http://schemas.microsoft.com/office/drawing/2014/main" id="{797F24CD-D1A5-4707-8E26-DAB7929E1AB1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85" name="TextovéPole 11284">
          <a:extLst>
            <a:ext uri="{FF2B5EF4-FFF2-40B4-BE49-F238E27FC236}">
              <a16:creationId xmlns:a16="http://schemas.microsoft.com/office/drawing/2014/main" id="{8F6774B3-B764-45D7-BA84-794EEA7E312E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86" name="TextovéPole 11285">
          <a:extLst>
            <a:ext uri="{FF2B5EF4-FFF2-40B4-BE49-F238E27FC236}">
              <a16:creationId xmlns:a16="http://schemas.microsoft.com/office/drawing/2014/main" id="{C5C7DB85-74EC-4D3A-BAAA-9551C7FF6B51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87" name="TextovéPole 11286">
          <a:extLst>
            <a:ext uri="{FF2B5EF4-FFF2-40B4-BE49-F238E27FC236}">
              <a16:creationId xmlns:a16="http://schemas.microsoft.com/office/drawing/2014/main" id="{79F162AF-9BDC-4C02-BE75-BBFF2714DBF0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88" name="TextovéPole 11287">
          <a:extLst>
            <a:ext uri="{FF2B5EF4-FFF2-40B4-BE49-F238E27FC236}">
              <a16:creationId xmlns:a16="http://schemas.microsoft.com/office/drawing/2014/main" id="{17E2530A-1213-40D7-99E2-23D32157658F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89" name="TextovéPole 11288">
          <a:extLst>
            <a:ext uri="{FF2B5EF4-FFF2-40B4-BE49-F238E27FC236}">
              <a16:creationId xmlns:a16="http://schemas.microsoft.com/office/drawing/2014/main" id="{4CD6FB9C-C5E2-4E42-A2B6-9E4D23BF5D6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90" name="TextovéPole 11289">
          <a:extLst>
            <a:ext uri="{FF2B5EF4-FFF2-40B4-BE49-F238E27FC236}">
              <a16:creationId xmlns:a16="http://schemas.microsoft.com/office/drawing/2014/main" id="{96579BFE-2CA8-446E-9678-3EEEC51C6C9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91" name="TextovéPole 11290">
          <a:extLst>
            <a:ext uri="{FF2B5EF4-FFF2-40B4-BE49-F238E27FC236}">
              <a16:creationId xmlns:a16="http://schemas.microsoft.com/office/drawing/2014/main" id="{379F02BC-B9CB-4D80-B804-E3945CEB9D89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92" name="TextovéPole 11291">
          <a:extLst>
            <a:ext uri="{FF2B5EF4-FFF2-40B4-BE49-F238E27FC236}">
              <a16:creationId xmlns:a16="http://schemas.microsoft.com/office/drawing/2014/main" id="{DE06FFF3-6847-455B-855B-8F2932DC3BD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93" name="TextovéPole 11292">
          <a:extLst>
            <a:ext uri="{FF2B5EF4-FFF2-40B4-BE49-F238E27FC236}">
              <a16:creationId xmlns:a16="http://schemas.microsoft.com/office/drawing/2014/main" id="{1FE7881E-6A78-4536-91D0-B1C8068082C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94" name="TextovéPole 11293">
          <a:extLst>
            <a:ext uri="{FF2B5EF4-FFF2-40B4-BE49-F238E27FC236}">
              <a16:creationId xmlns:a16="http://schemas.microsoft.com/office/drawing/2014/main" id="{E221C2AF-202D-43AE-9EFE-4DEF6815773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95" name="TextovéPole 11294">
          <a:extLst>
            <a:ext uri="{FF2B5EF4-FFF2-40B4-BE49-F238E27FC236}">
              <a16:creationId xmlns:a16="http://schemas.microsoft.com/office/drawing/2014/main" id="{717B7B9D-A327-4B52-861F-1C035B380F4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96" name="TextovéPole 11295">
          <a:extLst>
            <a:ext uri="{FF2B5EF4-FFF2-40B4-BE49-F238E27FC236}">
              <a16:creationId xmlns:a16="http://schemas.microsoft.com/office/drawing/2014/main" id="{671A2FE1-D9D3-4FFD-80FE-0277B9A0AE90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97" name="TextovéPole 11296">
          <a:extLst>
            <a:ext uri="{FF2B5EF4-FFF2-40B4-BE49-F238E27FC236}">
              <a16:creationId xmlns:a16="http://schemas.microsoft.com/office/drawing/2014/main" id="{354867CD-A504-481E-97C4-BE390B958432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98" name="TextovéPole 11297">
          <a:extLst>
            <a:ext uri="{FF2B5EF4-FFF2-40B4-BE49-F238E27FC236}">
              <a16:creationId xmlns:a16="http://schemas.microsoft.com/office/drawing/2014/main" id="{B8F28047-5E52-4550-9A12-A517CB6B9A03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299" name="TextovéPole 11298">
          <a:extLst>
            <a:ext uri="{FF2B5EF4-FFF2-40B4-BE49-F238E27FC236}">
              <a16:creationId xmlns:a16="http://schemas.microsoft.com/office/drawing/2014/main" id="{E7EE4288-30B0-49B7-92F9-207F2510C644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00" name="TextovéPole 11299">
          <a:extLst>
            <a:ext uri="{FF2B5EF4-FFF2-40B4-BE49-F238E27FC236}">
              <a16:creationId xmlns:a16="http://schemas.microsoft.com/office/drawing/2014/main" id="{66B87EF5-2EB8-49FE-801B-0AFD2E5B73CF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01" name="TextovéPole 11300">
          <a:extLst>
            <a:ext uri="{FF2B5EF4-FFF2-40B4-BE49-F238E27FC236}">
              <a16:creationId xmlns:a16="http://schemas.microsoft.com/office/drawing/2014/main" id="{EF10BBFB-81AA-4906-B629-33155E79BCF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02" name="TextovéPole 11301">
          <a:extLst>
            <a:ext uri="{FF2B5EF4-FFF2-40B4-BE49-F238E27FC236}">
              <a16:creationId xmlns:a16="http://schemas.microsoft.com/office/drawing/2014/main" id="{7610F543-6383-43F9-9658-95EA0FD3F4C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03" name="TextovéPole 11302">
          <a:extLst>
            <a:ext uri="{FF2B5EF4-FFF2-40B4-BE49-F238E27FC236}">
              <a16:creationId xmlns:a16="http://schemas.microsoft.com/office/drawing/2014/main" id="{E54E0E2A-6307-4DFF-AE9D-FB822FBEF58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04" name="TextovéPole 11303">
          <a:extLst>
            <a:ext uri="{FF2B5EF4-FFF2-40B4-BE49-F238E27FC236}">
              <a16:creationId xmlns:a16="http://schemas.microsoft.com/office/drawing/2014/main" id="{1B70FD96-5F85-444F-895C-D616431EA0DF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05" name="TextovéPole 11304">
          <a:extLst>
            <a:ext uri="{FF2B5EF4-FFF2-40B4-BE49-F238E27FC236}">
              <a16:creationId xmlns:a16="http://schemas.microsoft.com/office/drawing/2014/main" id="{32D80AFB-F2AF-48B1-ACB0-DB6DB03555B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06" name="TextovéPole 11305">
          <a:extLst>
            <a:ext uri="{FF2B5EF4-FFF2-40B4-BE49-F238E27FC236}">
              <a16:creationId xmlns:a16="http://schemas.microsoft.com/office/drawing/2014/main" id="{DAAE1452-6494-4E1B-8BBE-D980DA0FE8DB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07" name="TextovéPole 11306">
          <a:extLst>
            <a:ext uri="{FF2B5EF4-FFF2-40B4-BE49-F238E27FC236}">
              <a16:creationId xmlns:a16="http://schemas.microsoft.com/office/drawing/2014/main" id="{4B64DCFF-1D7C-40DC-8B08-C6276AC999E6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08" name="TextovéPole 11307">
          <a:extLst>
            <a:ext uri="{FF2B5EF4-FFF2-40B4-BE49-F238E27FC236}">
              <a16:creationId xmlns:a16="http://schemas.microsoft.com/office/drawing/2014/main" id="{7B6BAD72-497D-4F6E-830B-021D4CD8769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09" name="TextovéPole 11308">
          <a:extLst>
            <a:ext uri="{FF2B5EF4-FFF2-40B4-BE49-F238E27FC236}">
              <a16:creationId xmlns:a16="http://schemas.microsoft.com/office/drawing/2014/main" id="{7FA27348-10B3-48C0-B3A3-EC0E5D00613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10" name="TextovéPole 11309">
          <a:extLst>
            <a:ext uri="{FF2B5EF4-FFF2-40B4-BE49-F238E27FC236}">
              <a16:creationId xmlns:a16="http://schemas.microsoft.com/office/drawing/2014/main" id="{E051FCEB-8376-436F-BBC6-761D35F673A1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11" name="TextovéPole 11310">
          <a:extLst>
            <a:ext uri="{FF2B5EF4-FFF2-40B4-BE49-F238E27FC236}">
              <a16:creationId xmlns:a16="http://schemas.microsoft.com/office/drawing/2014/main" id="{FD639688-9A33-4FD0-B4EC-4FAEA024C42B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12" name="TextovéPole 11311">
          <a:extLst>
            <a:ext uri="{FF2B5EF4-FFF2-40B4-BE49-F238E27FC236}">
              <a16:creationId xmlns:a16="http://schemas.microsoft.com/office/drawing/2014/main" id="{8C99CD22-174B-47BA-93C8-670605CC8A44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13" name="TextovéPole 11312">
          <a:extLst>
            <a:ext uri="{FF2B5EF4-FFF2-40B4-BE49-F238E27FC236}">
              <a16:creationId xmlns:a16="http://schemas.microsoft.com/office/drawing/2014/main" id="{C1377226-4F30-442C-BB2A-6171B0F7B93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14" name="TextovéPole 11313">
          <a:extLst>
            <a:ext uri="{FF2B5EF4-FFF2-40B4-BE49-F238E27FC236}">
              <a16:creationId xmlns:a16="http://schemas.microsoft.com/office/drawing/2014/main" id="{C0D564E4-F05A-4BC2-94DB-37114DECE849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15" name="TextovéPole 11314">
          <a:extLst>
            <a:ext uri="{FF2B5EF4-FFF2-40B4-BE49-F238E27FC236}">
              <a16:creationId xmlns:a16="http://schemas.microsoft.com/office/drawing/2014/main" id="{0A9015E3-D6CD-48B5-9DCB-D921EE3D2DB9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16" name="TextovéPole 11315">
          <a:extLst>
            <a:ext uri="{FF2B5EF4-FFF2-40B4-BE49-F238E27FC236}">
              <a16:creationId xmlns:a16="http://schemas.microsoft.com/office/drawing/2014/main" id="{CC61EBCC-510A-4CD2-A6BB-7A6A244FA7BB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17" name="TextovéPole 11316">
          <a:extLst>
            <a:ext uri="{FF2B5EF4-FFF2-40B4-BE49-F238E27FC236}">
              <a16:creationId xmlns:a16="http://schemas.microsoft.com/office/drawing/2014/main" id="{89F466B5-1C49-46D0-A052-3738216800A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18" name="TextovéPole 11317">
          <a:extLst>
            <a:ext uri="{FF2B5EF4-FFF2-40B4-BE49-F238E27FC236}">
              <a16:creationId xmlns:a16="http://schemas.microsoft.com/office/drawing/2014/main" id="{2E4338A4-DBA3-4F9D-A0D8-B95D9EE628CF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19" name="TextovéPole 11318">
          <a:extLst>
            <a:ext uri="{FF2B5EF4-FFF2-40B4-BE49-F238E27FC236}">
              <a16:creationId xmlns:a16="http://schemas.microsoft.com/office/drawing/2014/main" id="{5152216C-05DD-478D-8290-C7C69607F251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20" name="TextovéPole 11319">
          <a:extLst>
            <a:ext uri="{FF2B5EF4-FFF2-40B4-BE49-F238E27FC236}">
              <a16:creationId xmlns:a16="http://schemas.microsoft.com/office/drawing/2014/main" id="{C561D9A0-8A7E-4D35-999E-DF056F7EFAA7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21" name="TextovéPole 11320">
          <a:extLst>
            <a:ext uri="{FF2B5EF4-FFF2-40B4-BE49-F238E27FC236}">
              <a16:creationId xmlns:a16="http://schemas.microsoft.com/office/drawing/2014/main" id="{24AC9A21-2320-46EA-9716-89861766D050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22" name="TextovéPole 11321">
          <a:extLst>
            <a:ext uri="{FF2B5EF4-FFF2-40B4-BE49-F238E27FC236}">
              <a16:creationId xmlns:a16="http://schemas.microsoft.com/office/drawing/2014/main" id="{AC866C47-9EB4-4080-A25A-9DA8740B806F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23" name="TextovéPole 11322">
          <a:extLst>
            <a:ext uri="{FF2B5EF4-FFF2-40B4-BE49-F238E27FC236}">
              <a16:creationId xmlns:a16="http://schemas.microsoft.com/office/drawing/2014/main" id="{AD677183-2B2E-4E21-A472-2E62DE2D1580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24" name="TextovéPole 11323">
          <a:extLst>
            <a:ext uri="{FF2B5EF4-FFF2-40B4-BE49-F238E27FC236}">
              <a16:creationId xmlns:a16="http://schemas.microsoft.com/office/drawing/2014/main" id="{C9FAAC8C-80C5-4E1B-ABB9-08871A65C35B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25" name="TextovéPole 11324">
          <a:extLst>
            <a:ext uri="{FF2B5EF4-FFF2-40B4-BE49-F238E27FC236}">
              <a16:creationId xmlns:a16="http://schemas.microsoft.com/office/drawing/2014/main" id="{95F5D48A-0D0C-4CB2-9705-2EDE66F9FA4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26" name="TextovéPole 11325">
          <a:extLst>
            <a:ext uri="{FF2B5EF4-FFF2-40B4-BE49-F238E27FC236}">
              <a16:creationId xmlns:a16="http://schemas.microsoft.com/office/drawing/2014/main" id="{C29AFE22-8071-4ACF-BF20-2D7A052FAADF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27" name="TextovéPole 11326">
          <a:extLst>
            <a:ext uri="{FF2B5EF4-FFF2-40B4-BE49-F238E27FC236}">
              <a16:creationId xmlns:a16="http://schemas.microsoft.com/office/drawing/2014/main" id="{366141ED-1736-4732-9E42-788C2B6BDE3D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28" name="TextovéPole 11327">
          <a:extLst>
            <a:ext uri="{FF2B5EF4-FFF2-40B4-BE49-F238E27FC236}">
              <a16:creationId xmlns:a16="http://schemas.microsoft.com/office/drawing/2014/main" id="{DBE73FF4-CFEA-4F1E-9245-82F719B399F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29" name="TextovéPole 11328">
          <a:extLst>
            <a:ext uri="{FF2B5EF4-FFF2-40B4-BE49-F238E27FC236}">
              <a16:creationId xmlns:a16="http://schemas.microsoft.com/office/drawing/2014/main" id="{1F78EBA3-4764-49B7-99F2-36602B960452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30" name="TextovéPole 11329">
          <a:extLst>
            <a:ext uri="{FF2B5EF4-FFF2-40B4-BE49-F238E27FC236}">
              <a16:creationId xmlns:a16="http://schemas.microsoft.com/office/drawing/2014/main" id="{E669F561-71AA-4C28-B4A5-B3873255163F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31" name="TextovéPole 11330">
          <a:extLst>
            <a:ext uri="{FF2B5EF4-FFF2-40B4-BE49-F238E27FC236}">
              <a16:creationId xmlns:a16="http://schemas.microsoft.com/office/drawing/2014/main" id="{737DBD4F-B109-4E8F-80F9-26F24F2E55F3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32" name="TextovéPole 11331">
          <a:extLst>
            <a:ext uri="{FF2B5EF4-FFF2-40B4-BE49-F238E27FC236}">
              <a16:creationId xmlns:a16="http://schemas.microsoft.com/office/drawing/2014/main" id="{CA3F7866-6AF8-4060-B032-F19B4B5FFE1B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33" name="TextovéPole 11332">
          <a:extLst>
            <a:ext uri="{FF2B5EF4-FFF2-40B4-BE49-F238E27FC236}">
              <a16:creationId xmlns:a16="http://schemas.microsoft.com/office/drawing/2014/main" id="{21FD7EB1-3A47-4CAE-A4AE-78EC9744AA62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34" name="TextovéPole 11333">
          <a:extLst>
            <a:ext uri="{FF2B5EF4-FFF2-40B4-BE49-F238E27FC236}">
              <a16:creationId xmlns:a16="http://schemas.microsoft.com/office/drawing/2014/main" id="{CA5CD555-B861-4E74-B7FD-234363671FB4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35" name="TextovéPole 11334">
          <a:extLst>
            <a:ext uri="{FF2B5EF4-FFF2-40B4-BE49-F238E27FC236}">
              <a16:creationId xmlns:a16="http://schemas.microsoft.com/office/drawing/2014/main" id="{2FB43437-9736-4C9A-BC06-FC2407079B5B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36" name="TextovéPole 11335">
          <a:extLst>
            <a:ext uri="{FF2B5EF4-FFF2-40B4-BE49-F238E27FC236}">
              <a16:creationId xmlns:a16="http://schemas.microsoft.com/office/drawing/2014/main" id="{95BDE263-A37E-484A-A3BF-9BA462F0CE8E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37" name="TextovéPole 11336">
          <a:extLst>
            <a:ext uri="{FF2B5EF4-FFF2-40B4-BE49-F238E27FC236}">
              <a16:creationId xmlns:a16="http://schemas.microsoft.com/office/drawing/2014/main" id="{B5E91EA5-BA61-4CA5-80E8-C0C1AE6F3D1E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38" name="TextovéPole 11337">
          <a:extLst>
            <a:ext uri="{FF2B5EF4-FFF2-40B4-BE49-F238E27FC236}">
              <a16:creationId xmlns:a16="http://schemas.microsoft.com/office/drawing/2014/main" id="{10773837-0C67-482C-BB5A-1B5B71D04E69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39" name="TextovéPole 11338">
          <a:extLst>
            <a:ext uri="{FF2B5EF4-FFF2-40B4-BE49-F238E27FC236}">
              <a16:creationId xmlns:a16="http://schemas.microsoft.com/office/drawing/2014/main" id="{9FE41E45-776D-41BE-82D3-AD9295B97DD6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40" name="TextovéPole 11339">
          <a:extLst>
            <a:ext uri="{FF2B5EF4-FFF2-40B4-BE49-F238E27FC236}">
              <a16:creationId xmlns:a16="http://schemas.microsoft.com/office/drawing/2014/main" id="{EC0F4D4F-E274-452C-9AF5-332F6220CF6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41" name="TextovéPole 11340">
          <a:extLst>
            <a:ext uri="{FF2B5EF4-FFF2-40B4-BE49-F238E27FC236}">
              <a16:creationId xmlns:a16="http://schemas.microsoft.com/office/drawing/2014/main" id="{87A5C6B2-72C8-4A25-8BC7-82B4DB779976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42" name="TextovéPole 11341">
          <a:extLst>
            <a:ext uri="{FF2B5EF4-FFF2-40B4-BE49-F238E27FC236}">
              <a16:creationId xmlns:a16="http://schemas.microsoft.com/office/drawing/2014/main" id="{D8293A29-CF4F-48DA-A4DC-C32C5591321C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43" name="TextovéPole 11342">
          <a:extLst>
            <a:ext uri="{FF2B5EF4-FFF2-40B4-BE49-F238E27FC236}">
              <a16:creationId xmlns:a16="http://schemas.microsoft.com/office/drawing/2014/main" id="{28D88796-8FCD-4939-9FD8-D4EE6DACBE7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44" name="TextovéPole 11343">
          <a:extLst>
            <a:ext uri="{FF2B5EF4-FFF2-40B4-BE49-F238E27FC236}">
              <a16:creationId xmlns:a16="http://schemas.microsoft.com/office/drawing/2014/main" id="{D50BC29D-FF35-41EF-AC79-3D1D79A6E0FD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45" name="TextovéPole 11344">
          <a:extLst>
            <a:ext uri="{FF2B5EF4-FFF2-40B4-BE49-F238E27FC236}">
              <a16:creationId xmlns:a16="http://schemas.microsoft.com/office/drawing/2014/main" id="{FB26F8B5-5B20-474C-B4C0-739D1420041E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46" name="TextovéPole 11345">
          <a:extLst>
            <a:ext uri="{FF2B5EF4-FFF2-40B4-BE49-F238E27FC236}">
              <a16:creationId xmlns:a16="http://schemas.microsoft.com/office/drawing/2014/main" id="{42A264E2-AF37-4C05-B613-B922AD313BE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47" name="TextovéPole 11346">
          <a:extLst>
            <a:ext uri="{FF2B5EF4-FFF2-40B4-BE49-F238E27FC236}">
              <a16:creationId xmlns:a16="http://schemas.microsoft.com/office/drawing/2014/main" id="{28FA5ED6-7337-447E-AA68-08C09A60D08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48" name="TextovéPole 11347">
          <a:extLst>
            <a:ext uri="{FF2B5EF4-FFF2-40B4-BE49-F238E27FC236}">
              <a16:creationId xmlns:a16="http://schemas.microsoft.com/office/drawing/2014/main" id="{FEFBC4B5-FE88-4890-80BB-E57137888ADD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49" name="TextovéPole 11348">
          <a:extLst>
            <a:ext uri="{FF2B5EF4-FFF2-40B4-BE49-F238E27FC236}">
              <a16:creationId xmlns:a16="http://schemas.microsoft.com/office/drawing/2014/main" id="{1FB186D1-60A6-40A0-9B32-CCF907AEAE15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50" name="TextovéPole 11349">
          <a:extLst>
            <a:ext uri="{FF2B5EF4-FFF2-40B4-BE49-F238E27FC236}">
              <a16:creationId xmlns:a16="http://schemas.microsoft.com/office/drawing/2014/main" id="{6B205CBD-906D-4E7D-8E4A-1381C0A69E98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51" name="TextovéPole 11350">
          <a:extLst>
            <a:ext uri="{FF2B5EF4-FFF2-40B4-BE49-F238E27FC236}">
              <a16:creationId xmlns:a16="http://schemas.microsoft.com/office/drawing/2014/main" id="{18349D1C-3B1F-40BD-9FB2-BEC2B4189E22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52" name="TextovéPole 11351">
          <a:extLst>
            <a:ext uri="{FF2B5EF4-FFF2-40B4-BE49-F238E27FC236}">
              <a16:creationId xmlns:a16="http://schemas.microsoft.com/office/drawing/2014/main" id="{EC49430D-33E4-4173-871F-3BAAF06DA6CB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53" name="TextovéPole 11352">
          <a:extLst>
            <a:ext uri="{FF2B5EF4-FFF2-40B4-BE49-F238E27FC236}">
              <a16:creationId xmlns:a16="http://schemas.microsoft.com/office/drawing/2014/main" id="{89FC10FB-6A04-46D2-90EA-38586AB76296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54" name="TextovéPole 11353">
          <a:extLst>
            <a:ext uri="{FF2B5EF4-FFF2-40B4-BE49-F238E27FC236}">
              <a16:creationId xmlns:a16="http://schemas.microsoft.com/office/drawing/2014/main" id="{3E2BA316-B5C4-4F08-8D19-9F1B96061F86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55" name="TextovéPole 11354">
          <a:extLst>
            <a:ext uri="{FF2B5EF4-FFF2-40B4-BE49-F238E27FC236}">
              <a16:creationId xmlns:a16="http://schemas.microsoft.com/office/drawing/2014/main" id="{54309956-7D35-4F3A-9DC5-CBF0C9E6D30F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56" name="TextovéPole 11355">
          <a:extLst>
            <a:ext uri="{FF2B5EF4-FFF2-40B4-BE49-F238E27FC236}">
              <a16:creationId xmlns:a16="http://schemas.microsoft.com/office/drawing/2014/main" id="{582470F3-0362-4D49-99F0-1A8696C200C0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57" name="TextovéPole 11356">
          <a:extLst>
            <a:ext uri="{FF2B5EF4-FFF2-40B4-BE49-F238E27FC236}">
              <a16:creationId xmlns:a16="http://schemas.microsoft.com/office/drawing/2014/main" id="{2FB8441A-E5BB-4B1C-95B3-008D6671CC30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58" name="TextovéPole 11357">
          <a:extLst>
            <a:ext uri="{FF2B5EF4-FFF2-40B4-BE49-F238E27FC236}">
              <a16:creationId xmlns:a16="http://schemas.microsoft.com/office/drawing/2014/main" id="{5CD9924D-CF48-4A90-A1ED-FE08B69FD192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59" name="TextovéPole 11358">
          <a:extLst>
            <a:ext uri="{FF2B5EF4-FFF2-40B4-BE49-F238E27FC236}">
              <a16:creationId xmlns:a16="http://schemas.microsoft.com/office/drawing/2014/main" id="{0B74EA62-DF34-404C-A490-3F60D1348176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60" name="TextovéPole 11359">
          <a:extLst>
            <a:ext uri="{FF2B5EF4-FFF2-40B4-BE49-F238E27FC236}">
              <a16:creationId xmlns:a16="http://schemas.microsoft.com/office/drawing/2014/main" id="{54405583-85B0-4900-B03F-65911917E75D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61" name="TextovéPole 11360">
          <a:extLst>
            <a:ext uri="{FF2B5EF4-FFF2-40B4-BE49-F238E27FC236}">
              <a16:creationId xmlns:a16="http://schemas.microsoft.com/office/drawing/2014/main" id="{6F1E8ABE-9097-4201-875F-838003112B2E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62" name="TextovéPole 11361">
          <a:extLst>
            <a:ext uri="{FF2B5EF4-FFF2-40B4-BE49-F238E27FC236}">
              <a16:creationId xmlns:a16="http://schemas.microsoft.com/office/drawing/2014/main" id="{0C370576-5228-42A2-9376-5765317D1589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58</xdr:row>
      <xdr:rowOff>11206</xdr:rowOff>
    </xdr:from>
    <xdr:ext cx="184731" cy="264560"/>
    <xdr:sp macro="" textlink="">
      <xdr:nvSpPr>
        <xdr:cNvPr id="11363" name="TextovéPole 11362">
          <a:extLst>
            <a:ext uri="{FF2B5EF4-FFF2-40B4-BE49-F238E27FC236}">
              <a16:creationId xmlns:a16="http://schemas.microsoft.com/office/drawing/2014/main" id="{FADC6058-E431-43C8-93DF-384370D9601B}"/>
            </a:ext>
          </a:extLst>
        </xdr:cNvPr>
        <xdr:cNvSpPr txBox="1"/>
      </xdr:nvSpPr>
      <xdr:spPr>
        <a:xfrm>
          <a:off x="5389245" y="117612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64" name="TextovéPole 11363">
          <a:extLst>
            <a:ext uri="{FF2B5EF4-FFF2-40B4-BE49-F238E27FC236}">
              <a16:creationId xmlns:a16="http://schemas.microsoft.com/office/drawing/2014/main" id="{E3F9D0F9-E11A-45B9-842B-A60F637E533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65" name="TextovéPole 11364">
          <a:extLst>
            <a:ext uri="{FF2B5EF4-FFF2-40B4-BE49-F238E27FC236}">
              <a16:creationId xmlns:a16="http://schemas.microsoft.com/office/drawing/2014/main" id="{D96F8570-71DE-43D5-ABDC-9E091D6FBD84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66" name="TextovéPole 11365">
          <a:extLst>
            <a:ext uri="{FF2B5EF4-FFF2-40B4-BE49-F238E27FC236}">
              <a16:creationId xmlns:a16="http://schemas.microsoft.com/office/drawing/2014/main" id="{483DD0D9-BC08-4532-9F4F-0DC5625C390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67" name="TextovéPole 11366">
          <a:extLst>
            <a:ext uri="{FF2B5EF4-FFF2-40B4-BE49-F238E27FC236}">
              <a16:creationId xmlns:a16="http://schemas.microsoft.com/office/drawing/2014/main" id="{68F27674-01DA-4AF2-B15A-4847096DD664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68" name="TextovéPole 11367">
          <a:extLst>
            <a:ext uri="{FF2B5EF4-FFF2-40B4-BE49-F238E27FC236}">
              <a16:creationId xmlns:a16="http://schemas.microsoft.com/office/drawing/2014/main" id="{C504F5D9-8FBB-42D0-9A3F-B2C803BCEC3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69" name="TextovéPole 11368">
          <a:extLst>
            <a:ext uri="{FF2B5EF4-FFF2-40B4-BE49-F238E27FC236}">
              <a16:creationId xmlns:a16="http://schemas.microsoft.com/office/drawing/2014/main" id="{32DCBB1F-0FA1-4791-B785-57D282E26F9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70" name="TextovéPole 11369">
          <a:extLst>
            <a:ext uri="{FF2B5EF4-FFF2-40B4-BE49-F238E27FC236}">
              <a16:creationId xmlns:a16="http://schemas.microsoft.com/office/drawing/2014/main" id="{9A508290-66E8-42FD-89EF-48A7C1B2850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71" name="TextovéPole 11370">
          <a:extLst>
            <a:ext uri="{FF2B5EF4-FFF2-40B4-BE49-F238E27FC236}">
              <a16:creationId xmlns:a16="http://schemas.microsoft.com/office/drawing/2014/main" id="{4A29D086-8AF6-423E-8845-564A228B05B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72" name="TextovéPole 11371">
          <a:extLst>
            <a:ext uri="{FF2B5EF4-FFF2-40B4-BE49-F238E27FC236}">
              <a16:creationId xmlns:a16="http://schemas.microsoft.com/office/drawing/2014/main" id="{A75D3C01-E9AF-489E-A617-9EF0A7407E5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73" name="TextovéPole 11372">
          <a:extLst>
            <a:ext uri="{FF2B5EF4-FFF2-40B4-BE49-F238E27FC236}">
              <a16:creationId xmlns:a16="http://schemas.microsoft.com/office/drawing/2014/main" id="{0D9DCDE3-2BCE-41CD-83E6-0E8C0F5BF70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74" name="TextovéPole 11373">
          <a:extLst>
            <a:ext uri="{FF2B5EF4-FFF2-40B4-BE49-F238E27FC236}">
              <a16:creationId xmlns:a16="http://schemas.microsoft.com/office/drawing/2014/main" id="{E0BCD8CB-CDBE-43D4-93D4-B192FA5CAFF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75" name="TextovéPole 11374">
          <a:extLst>
            <a:ext uri="{FF2B5EF4-FFF2-40B4-BE49-F238E27FC236}">
              <a16:creationId xmlns:a16="http://schemas.microsoft.com/office/drawing/2014/main" id="{D4891E3B-08A5-4A2E-82DA-BB5537AB5B2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76" name="TextovéPole 11375">
          <a:extLst>
            <a:ext uri="{FF2B5EF4-FFF2-40B4-BE49-F238E27FC236}">
              <a16:creationId xmlns:a16="http://schemas.microsoft.com/office/drawing/2014/main" id="{F82F710D-17FD-4198-9330-2644FB272D22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77" name="TextovéPole 11376">
          <a:extLst>
            <a:ext uri="{FF2B5EF4-FFF2-40B4-BE49-F238E27FC236}">
              <a16:creationId xmlns:a16="http://schemas.microsoft.com/office/drawing/2014/main" id="{07835829-7E2A-4FA2-975E-CD2E0732ED80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78" name="TextovéPole 11377">
          <a:extLst>
            <a:ext uri="{FF2B5EF4-FFF2-40B4-BE49-F238E27FC236}">
              <a16:creationId xmlns:a16="http://schemas.microsoft.com/office/drawing/2014/main" id="{BD3C7438-92E5-4C36-A550-3BBE7D1C23C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79" name="TextovéPole 11378">
          <a:extLst>
            <a:ext uri="{FF2B5EF4-FFF2-40B4-BE49-F238E27FC236}">
              <a16:creationId xmlns:a16="http://schemas.microsoft.com/office/drawing/2014/main" id="{B6140C33-4831-43CD-BA21-164D1D85426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80" name="TextovéPole 11379">
          <a:extLst>
            <a:ext uri="{FF2B5EF4-FFF2-40B4-BE49-F238E27FC236}">
              <a16:creationId xmlns:a16="http://schemas.microsoft.com/office/drawing/2014/main" id="{7D485EEB-58C8-4928-AA19-C32D13D24E6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81" name="TextovéPole 11380">
          <a:extLst>
            <a:ext uri="{FF2B5EF4-FFF2-40B4-BE49-F238E27FC236}">
              <a16:creationId xmlns:a16="http://schemas.microsoft.com/office/drawing/2014/main" id="{CE3E6A54-889C-452E-BB96-CCCA218D9442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82" name="TextovéPole 11381">
          <a:extLst>
            <a:ext uri="{FF2B5EF4-FFF2-40B4-BE49-F238E27FC236}">
              <a16:creationId xmlns:a16="http://schemas.microsoft.com/office/drawing/2014/main" id="{96A03ED6-8271-47EA-9B27-1843920E506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83" name="TextovéPole 11382">
          <a:extLst>
            <a:ext uri="{FF2B5EF4-FFF2-40B4-BE49-F238E27FC236}">
              <a16:creationId xmlns:a16="http://schemas.microsoft.com/office/drawing/2014/main" id="{1BB39715-943B-4F33-A503-6B2D3BA6DF8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84" name="TextovéPole 11383">
          <a:extLst>
            <a:ext uri="{FF2B5EF4-FFF2-40B4-BE49-F238E27FC236}">
              <a16:creationId xmlns:a16="http://schemas.microsoft.com/office/drawing/2014/main" id="{D9878D1C-59BC-481C-8722-24B2CFA697E0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85" name="TextovéPole 11384">
          <a:extLst>
            <a:ext uri="{FF2B5EF4-FFF2-40B4-BE49-F238E27FC236}">
              <a16:creationId xmlns:a16="http://schemas.microsoft.com/office/drawing/2014/main" id="{6EB9CACA-E7E6-42EC-805F-15B37E32943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86" name="TextovéPole 11385">
          <a:extLst>
            <a:ext uri="{FF2B5EF4-FFF2-40B4-BE49-F238E27FC236}">
              <a16:creationId xmlns:a16="http://schemas.microsoft.com/office/drawing/2014/main" id="{755A70D1-F32B-47C0-B0C7-CB5B360092E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87" name="TextovéPole 11386">
          <a:extLst>
            <a:ext uri="{FF2B5EF4-FFF2-40B4-BE49-F238E27FC236}">
              <a16:creationId xmlns:a16="http://schemas.microsoft.com/office/drawing/2014/main" id="{BDE309EC-984D-4CD1-8838-E732B4A6683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88" name="TextovéPole 11387">
          <a:extLst>
            <a:ext uri="{FF2B5EF4-FFF2-40B4-BE49-F238E27FC236}">
              <a16:creationId xmlns:a16="http://schemas.microsoft.com/office/drawing/2014/main" id="{1CC32D2F-70D9-4201-AE17-F995CA830A6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89" name="TextovéPole 11388">
          <a:extLst>
            <a:ext uri="{FF2B5EF4-FFF2-40B4-BE49-F238E27FC236}">
              <a16:creationId xmlns:a16="http://schemas.microsoft.com/office/drawing/2014/main" id="{19B12A29-7894-469A-81B0-29E316D358E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90" name="TextovéPole 11389">
          <a:extLst>
            <a:ext uri="{FF2B5EF4-FFF2-40B4-BE49-F238E27FC236}">
              <a16:creationId xmlns:a16="http://schemas.microsoft.com/office/drawing/2014/main" id="{A27CE13E-5934-4D41-8B7C-31F62B8A94D4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91" name="TextovéPole 11390">
          <a:extLst>
            <a:ext uri="{FF2B5EF4-FFF2-40B4-BE49-F238E27FC236}">
              <a16:creationId xmlns:a16="http://schemas.microsoft.com/office/drawing/2014/main" id="{2078856C-076E-44AB-B3D9-716E56A1CED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92" name="TextovéPole 11391">
          <a:extLst>
            <a:ext uri="{FF2B5EF4-FFF2-40B4-BE49-F238E27FC236}">
              <a16:creationId xmlns:a16="http://schemas.microsoft.com/office/drawing/2014/main" id="{925A0AF2-CE03-4E52-9956-F906E4D6CDD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93" name="TextovéPole 11392">
          <a:extLst>
            <a:ext uri="{FF2B5EF4-FFF2-40B4-BE49-F238E27FC236}">
              <a16:creationId xmlns:a16="http://schemas.microsoft.com/office/drawing/2014/main" id="{1E85175A-8565-4932-8B9C-38362BE6CC95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94" name="TextovéPole 11393">
          <a:extLst>
            <a:ext uri="{FF2B5EF4-FFF2-40B4-BE49-F238E27FC236}">
              <a16:creationId xmlns:a16="http://schemas.microsoft.com/office/drawing/2014/main" id="{837D3980-FB6A-40ED-B238-45F8DCB932B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95" name="TextovéPole 11394">
          <a:extLst>
            <a:ext uri="{FF2B5EF4-FFF2-40B4-BE49-F238E27FC236}">
              <a16:creationId xmlns:a16="http://schemas.microsoft.com/office/drawing/2014/main" id="{7DE6D1EC-2DD3-466F-9FE0-045CDCB1ACA5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96" name="TextovéPole 11395">
          <a:extLst>
            <a:ext uri="{FF2B5EF4-FFF2-40B4-BE49-F238E27FC236}">
              <a16:creationId xmlns:a16="http://schemas.microsoft.com/office/drawing/2014/main" id="{C8F09B3D-AE5C-4E0B-AB0F-19675B040C3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97" name="TextovéPole 11396">
          <a:extLst>
            <a:ext uri="{FF2B5EF4-FFF2-40B4-BE49-F238E27FC236}">
              <a16:creationId xmlns:a16="http://schemas.microsoft.com/office/drawing/2014/main" id="{6E9E9F72-144A-40D2-BA9F-F0C28D6F962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98" name="TextovéPole 11397">
          <a:extLst>
            <a:ext uri="{FF2B5EF4-FFF2-40B4-BE49-F238E27FC236}">
              <a16:creationId xmlns:a16="http://schemas.microsoft.com/office/drawing/2014/main" id="{80E07245-0E9B-4E6D-949E-DC2467A1193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399" name="TextovéPole 11398">
          <a:extLst>
            <a:ext uri="{FF2B5EF4-FFF2-40B4-BE49-F238E27FC236}">
              <a16:creationId xmlns:a16="http://schemas.microsoft.com/office/drawing/2014/main" id="{979D79D0-CB1A-401C-B1B1-9344FD8DCEA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00" name="TextovéPole 11399">
          <a:extLst>
            <a:ext uri="{FF2B5EF4-FFF2-40B4-BE49-F238E27FC236}">
              <a16:creationId xmlns:a16="http://schemas.microsoft.com/office/drawing/2014/main" id="{78398F69-DB58-4506-8B96-90CF6AF6E48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01" name="TextovéPole 11400">
          <a:extLst>
            <a:ext uri="{FF2B5EF4-FFF2-40B4-BE49-F238E27FC236}">
              <a16:creationId xmlns:a16="http://schemas.microsoft.com/office/drawing/2014/main" id="{16A912CA-94DB-4ED9-B283-BD3E2610AF2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02" name="TextovéPole 11401">
          <a:extLst>
            <a:ext uri="{FF2B5EF4-FFF2-40B4-BE49-F238E27FC236}">
              <a16:creationId xmlns:a16="http://schemas.microsoft.com/office/drawing/2014/main" id="{145FE23F-D28F-4022-85B8-9FEAAD796E67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03" name="TextovéPole 11402">
          <a:extLst>
            <a:ext uri="{FF2B5EF4-FFF2-40B4-BE49-F238E27FC236}">
              <a16:creationId xmlns:a16="http://schemas.microsoft.com/office/drawing/2014/main" id="{FCFDFAED-4572-431B-927D-D62EB980762F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04" name="TextovéPole 11403">
          <a:extLst>
            <a:ext uri="{FF2B5EF4-FFF2-40B4-BE49-F238E27FC236}">
              <a16:creationId xmlns:a16="http://schemas.microsoft.com/office/drawing/2014/main" id="{29800E25-1C29-4127-9314-1176AD36F94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05" name="TextovéPole 11404">
          <a:extLst>
            <a:ext uri="{FF2B5EF4-FFF2-40B4-BE49-F238E27FC236}">
              <a16:creationId xmlns:a16="http://schemas.microsoft.com/office/drawing/2014/main" id="{813B6A0D-6AD9-4F4E-A076-AE9E45CD8010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06" name="TextovéPole 11405">
          <a:extLst>
            <a:ext uri="{FF2B5EF4-FFF2-40B4-BE49-F238E27FC236}">
              <a16:creationId xmlns:a16="http://schemas.microsoft.com/office/drawing/2014/main" id="{70B9BC25-247B-4C79-9AED-F507FE31FFC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07" name="TextovéPole 11406">
          <a:extLst>
            <a:ext uri="{FF2B5EF4-FFF2-40B4-BE49-F238E27FC236}">
              <a16:creationId xmlns:a16="http://schemas.microsoft.com/office/drawing/2014/main" id="{5D97A685-E804-442E-A5D5-6317162F5D7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08" name="TextovéPole 11407">
          <a:extLst>
            <a:ext uri="{FF2B5EF4-FFF2-40B4-BE49-F238E27FC236}">
              <a16:creationId xmlns:a16="http://schemas.microsoft.com/office/drawing/2014/main" id="{32701AD8-CD07-40F2-A645-B4A519D7B53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09" name="TextovéPole 11408">
          <a:extLst>
            <a:ext uri="{FF2B5EF4-FFF2-40B4-BE49-F238E27FC236}">
              <a16:creationId xmlns:a16="http://schemas.microsoft.com/office/drawing/2014/main" id="{71BBFEA0-7721-4461-926E-DC568D42933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10" name="TextovéPole 11409">
          <a:extLst>
            <a:ext uri="{FF2B5EF4-FFF2-40B4-BE49-F238E27FC236}">
              <a16:creationId xmlns:a16="http://schemas.microsoft.com/office/drawing/2014/main" id="{0C41335A-EBF3-4F9C-B048-2D912CCA2A2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11" name="TextovéPole 11410">
          <a:extLst>
            <a:ext uri="{FF2B5EF4-FFF2-40B4-BE49-F238E27FC236}">
              <a16:creationId xmlns:a16="http://schemas.microsoft.com/office/drawing/2014/main" id="{106B8E4C-FDBD-45B5-A1C4-F724103E18B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12" name="TextovéPole 11411">
          <a:extLst>
            <a:ext uri="{FF2B5EF4-FFF2-40B4-BE49-F238E27FC236}">
              <a16:creationId xmlns:a16="http://schemas.microsoft.com/office/drawing/2014/main" id="{77F20539-65E0-41AE-A410-A664907B18B4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13" name="TextovéPole 11412">
          <a:extLst>
            <a:ext uri="{FF2B5EF4-FFF2-40B4-BE49-F238E27FC236}">
              <a16:creationId xmlns:a16="http://schemas.microsoft.com/office/drawing/2014/main" id="{7C7F52FC-7E34-44EB-980C-BD4478E52305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14" name="TextovéPole 11413">
          <a:extLst>
            <a:ext uri="{FF2B5EF4-FFF2-40B4-BE49-F238E27FC236}">
              <a16:creationId xmlns:a16="http://schemas.microsoft.com/office/drawing/2014/main" id="{9EE21A37-B7EB-42ED-A8C5-CD391A37579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15" name="TextovéPole 11414">
          <a:extLst>
            <a:ext uri="{FF2B5EF4-FFF2-40B4-BE49-F238E27FC236}">
              <a16:creationId xmlns:a16="http://schemas.microsoft.com/office/drawing/2014/main" id="{770226EC-CD1B-4220-AAD2-DD13FB09C06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16" name="TextovéPole 11415">
          <a:extLst>
            <a:ext uri="{FF2B5EF4-FFF2-40B4-BE49-F238E27FC236}">
              <a16:creationId xmlns:a16="http://schemas.microsoft.com/office/drawing/2014/main" id="{30364709-2ABF-4C07-B758-677BC6974B3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17" name="TextovéPole 11416">
          <a:extLst>
            <a:ext uri="{FF2B5EF4-FFF2-40B4-BE49-F238E27FC236}">
              <a16:creationId xmlns:a16="http://schemas.microsoft.com/office/drawing/2014/main" id="{1AFAD0E5-EDEE-4B1A-8485-9A339961DC6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18" name="TextovéPole 11417">
          <a:extLst>
            <a:ext uri="{FF2B5EF4-FFF2-40B4-BE49-F238E27FC236}">
              <a16:creationId xmlns:a16="http://schemas.microsoft.com/office/drawing/2014/main" id="{307887FE-6924-4EFC-9941-9F071E72654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19" name="TextovéPole 11418">
          <a:extLst>
            <a:ext uri="{FF2B5EF4-FFF2-40B4-BE49-F238E27FC236}">
              <a16:creationId xmlns:a16="http://schemas.microsoft.com/office/drawing/2014/main" id="{39D808BB-5B32-496A-9F1F-24A4C45DE98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20" name="TextovéPole 11419">
          <a:extLst>
            <a:ext uri="{FF2B5EF4-FFF2-40B4-BE49-F238E27FC236}">
              <a16:creationId xmlns:a16="http://schemas.microsoft.com/office/drawing/2014/main" id="{6CC6BCAC-9352-441E-9398-AC87F1232D82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21" name="TextovéPole 11420">
          <a:extLst>
            <a:ext uri="{FF2B5EF4-FFF2-40B4-BE49-F238E27FC236}">
              <a16:creationId xmlns:a16="http://schemas.microsoft.com/office/drawing/2014/main" id="{E05EB7D0-3B43-4B59-89FD-6F1C2B9401E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22" name="TextovéPole 11421">
          <a:extLst>
            <a:ext uri="{FF2B5EF4-FFF2-40B4-BE49-F238E27FC236}">
              <a16:creationId xmlns:a16="http://schemas.microsoft.com/office/drawing/2014/main" id="{B3645CBF-7104-447B-8BC4-F29182ABCA45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23" name="TextovéPole 11422">
          <a:extLst>
            <a:ext uri="{FF2B5EF4-FFF2-40B4-BE49-F238E27FC236}">
              <a16:creationId xmlns:a16="http://schemas.microsoft.com/office/drawing/2014/main" id="{5C7FC3BE-A5E8-4F68-901A-5B86928E539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24" name="TextovéPole 11423">
          <a:extLst>
            <a:ext uri="{FF2B5EF4-FFF2-40B4-BE49-F238E27FC236}">
              <a16:creationId xmlns:a16="http://schemas.microsoft.com/office/drawing/2014/main" id="{D3E4377B-707D-44F5-A1DF-76EC281D948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25" name="TextovéPole 11424">
          <a:extLst>
            <a:ext uri="{FF2B5EF4-FFF2-40B4-BE49-F238E27FC236}">
              <a16:creationId xmlns:a16="http://schemas.microsoft.com/office/drawing/2014/main" id="{8C36B744-32E6-4D32-B9AD-578542FB0E1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26" name="TextovéPole 11425">
          <a:extLst>
            <a:ext uri="{FF2B5EF4-FFF2-40B4-BE49-F238E27FC236}">
              <a16:creationId xmlns:a16="http://schemas.microsoft.com/office/drawing/2014/main" id="{C3DE1825-05F5-4056-AE21-646B05B5238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27" name="TextovéPole 11426">
          <a:extLst>
            <a:ext uri="{FF2B5EF4-FFF2-40B4-BE49-F238E27FC236}">
              <a16:creationId xmlns:a16="http://schemas.microsoft.com/office/drawing/2014/main" id="{B7CDDA13-3752-460A-A6CD-0D7E88C6610D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28" name="TextovéPole 11427">
          <a:extLst>
            <a:ext uri="{FF2B5EF4-FFF2-40B4-BE49-F238E27FC236}">
              <a16:creationId xmlns:a16="http://schemas.microsoft.com/office/drawing/2014/main" id="{7831E423-3B31-47FA-A61C-1CB93A40F628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29" name="TextovéPole 11428">
          <a:extLst>
            <a:ext uri="{FF2B5EF4-FFF2-40B4-BE49-F238E27FC236}">
              <a16:creationId xmlns:a16="http://schemas.microsoft.com/office/drawing/2014/main" id="{0FDF92B6-12A2-4825-A5EC-65246325379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30" name="TextovéPole 11429">
          <a:extLst>
            <a:ext uri="{FF2B5EF4-FFF2-40B4-BE49-F238E27FC236}">
              <a16:creationId xmlns:a16="http://schemas.microsoft.com/office/drawing/2014/main" id="{0953A1F8-3A3F-4403-BC1C-6BEB11E368A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31" name="TextovéPole 11430">
          <a:extLst>
            <a:ext uri="{FF2B5EF4-FFF2-40B4-BE49-F238E27FC236}">
              <a16:creationId xmlns:a16="http://schemas.microsoft.com/office/drawing/2014/main" id="{77C143E2-5A77-471E-BF07-434E17CD68E2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32" name="TextovéPole 11431">
          <a:extLst>
            <a:ext uri="{FF2B5EF4-FFF2-40B4-BE49-F238E27FC236}">
              <a16:creationId xmlns:a16="http://schemas.microsoft.com/office/drawing/2014/main" id="{A93F4CC2-4488-411F-8BC8-A57F671F80F4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33" name="TextovéPole 11432">
          <a:extLst>
            <a:ext uri="{FF2B5EF4-FFF2-40B4-BE49-F238E27FC236}">
              <a16:creationId xmlns:a16="http://schemas.microsoft.com/office/drawing/2014/main" id="{5AB92FFD-DAC8-45FD-A51D-BBD4B592234B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34" name="TextovéPole 11433">
          <a:extLst>
            <a:ext uri="{FF2B5EF4-FFF2-40B4-BE49-F238E27FC236}">
              <a16:creationId xmlns:a16="http://schemas.microsoft.com/office/drawing/2014/main" id="{77AA3484-D99A-4D34-973A-FD301E9505E5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35" name="TextovéPole 11434">
          <a:extLst>
            <a:ext uri="{FF2B5EF4-FFF2-40B4-BE49-F238E27FC236}">
              <a16:creationId xmlns:a16="http://schemas.microsoft.com/office/drawing/2014/main" id="{0938A871-39A3-47F1-AA51-E1E3937A17D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36" name="TextovéPole 11435">
          <a:extLst>
            <a:ext uri="{FF2B5EF4-FFF2-40B4-BE49-F238E27FC236}">
              <a16:creationId xmlns:a16="http://schemas.microsoft.com/office/drawing/2014/main" id="{4204D641-3EC6-4B59-8797-27A28454DA21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37" name="TextovéPole 11436">
          <a:extLst>
            <a:ext uri="{FF2B5EF4-FFF2-40B4-BE49-F238E27FC236}">
              <a16:creationId xmlns:a16="http://schemas.microsoft.com/office/drawing/2014/main" id="{A3FF0E68-4CC2-4DCD-BA4C-48CA7467DE36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38" name="TextovéPole 11437">
          <a:extLst>
            <a:ext uri="{FF2B5EF4-FFF2-40B4-BE49-F238E27FC236}">
              <a16:creationId xmlns:a16="http://schemas.microsoft.com/office/drawing/2014/main" id="{8188912D-208D-43F2-B90C-CA73A9FBA81C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39" name="TextovéPole 11438">
          <a:extLst>
            <a:ext uri="{FF2B5EF4-FFF2-40B4-BE49-F238E27FC236}">
              <a16:creationId xmlns:a16="http://schemas.microsoft.com/office/drawing/2014/main" id="{151D4322-C4F4-41C3-AE67-E16DA0FDC2EA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40" name="TextovéPole 11439">
          <a:extLst>
            <a:ext uri="{FF2B5EF4-FFF2-40B4-BE49-F238E27FC236}">
              <a16:creationId xmlns:a16="http://schemas.microsoft.com/office/drawing/2014/main" id="{8B73FB13-04CF-4E98-8C7F-9F9E667965BE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41" name="TextovéPole 11440">
          <a:extLst>
            <a:ext uri="{FF2B5EF4-FFF2-40B4-BE49-F238E27FC236}">
              <a16:creationId xmlns:a16="http://schemas.microsoft.com/office/drawing/2014/main" id="{B1A896C1-25B4-47CA-B406-D981B9573950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42" name="TextovéPole 11441">
          <a:extLst>
            <a:ext uri="{FF2B5EF4-FFF2-40B4-BE49-F238E27FC236}">
              <a16:creationId xmlns:a16="http://schemas.microsoft.com/office/drawing/2014/main" id="{B06A4EE7-2C2F-4C18-9AF3-FF96C4680293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59</xdr:row>
      <xdr:rowOff>11206</xdr:rowOff>
    </xdr:from>
    <xdr:ext cx="184731" cy="264560"/>
    <xdr:sp macro="" textlink="">
      <xdr:nvSpPr>
        <xdr:cNvPr id="11443" name="TextovéPole 11442">
          <a:extLst>
            <a:ext uri="{FF2B5EF4-FFF2-40B4-BE49-F238E27FC236}">
              <a16:creationId xmlns:a16="http://schemas.microsoft.com/office/drawing/2014/main" id="{C87B7B56-933B-4CC7-896F-D72B803755B9}"/>
            </a:ext>
          </a:extLst>
        </xdr:cNvPr>
        <xdr:cNvSpPr txBox="1"/>
      </xdr:nvSpPr>
      <xdr:spPr>
        <a:xfrm>
          <a:off x="5389245" y="11928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44" name="TextovéPole 11443">
          <a:extLst>
            <a:ext uri="{FF2B5EF4-FFF2-40B4-BE49-F238E27FC236}">
              <a16:creationId xmlns:a16="http://schemas.microsoft.com/office/drawing/2014/main" id="{CA4E0C4B-225C-490A-9E45-DAE66154C1C5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45" name="TextovéPole 11444">
          <a:extLst>
            <a:ext uri="{FF2B5EF4-FFF2-40B4-BE49-F238E27FC236}">
              <a16:creationId xmlns:a16="http://schemas.microsoft.com/office/drawing/2014/main" id="{7434C54C-9B8A-4EF4-A89F-7EE9FE809692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46" name="TextovéPole 11445">
          <a:extLst>
            <a:ext uri="{FF2B5EF4-FFF2-40B4-BE49-F238E27FC236}">
              <a16:creationId xmlns:a16="http://schemas.microsoft.com/office/drawing/2014/main" id="{33D86EE0-E840-4A05-AF08-38BE654B271B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47" name="TextovéPole 11446">
          <a:extLst>
            <a:ext uri="{FF2B5EF4-FFF2-40B4-BE49-F238E27FC236}">
              <a16:creationId xmlns:a16="http://schemas.microsoft.com/office/drawing/2014/main" id="{68649E0A-41C7-4D7E-834E-645A05223FE5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48" name="TextovéPole 11447">
          <a:extLst>
            <a:ext uri="{FF2B5EF4-FFF2-40B4-BE49-F238E27FC236}">
              <a16:creationId xmlns:a16="http://schemas.microsoft.com/office/drawing/2014/main" id="{D72A1E05-01B1-4C52-A44B-84371E348343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49" name="TextovéPole 11448">
          <a:extLst>
            <a:ext uri="{FF2B5EF4-FFF2-40B4-BE49-F238E27FC236}">
              <a16:creationId xmlns:a16="http://schemas.microsoft.com/office/drawing/2014/main" id="{A6B0C0F1-D70A-4DF0-817F-52A28E69627D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50" name="TextovéPole 11449">
          <a:extLst>
            <a:ext uri="{FF2B5EF4-FFF2-40B4-BE49-F238E27FC236}">
              <a16:creationId xmlns:a16="http://schemas.microsoft.com/office/drawing/2014/main" id="{55A87128-AF2B-4620-B987-890C231FD0F3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51" name="TextovéPole 11450">
          <a:extLst>
            <a:ext uri="{FF2B5EF4-FFF2-40B4-BE49-F238E27FC236}">
              <a16:creationId xmlns:a16="http://schemas.microsoft.com/office/drawing/2014/main" id="{C57767FB-997D-4545-9F54-8332B670A9CE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52" name="TextovéPole 11451">
          <a:extLst>
            <a:ext uri="{FF2B5EF4-FFF2-40B4-BE49-F238E27FC236}">
              <a16:creationId xmlns:a16="http://schemas.microsoft.com/office/drawing/2014/main" id="{E84376DA-3F57-4870-8B24-3B8316C272D4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53" name="TextovéPole 11452">
          <a:extLst>
            <a:ext uri="{FF2B5EF4-FFF2-40B4-BE49-F238E27FC236}">
              <a16:creationId xmlns:a16="http://schemas.microsoft.com/office/drawing/2014/main" id="{1BFB7B63-73C5-4981-86F5-5C4053A540CE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54" name="TextovéPole 11453">
          <a:extLst>
            <a:ext uri="{FF2B5EF4-FFF2-40B4-BE49-F238E27FC236}">
              <a16:creationId xmlns:a16="http://schemas.microsoft.com/office/drawing/2014/main" id="{931D77A3-6186-484E-9518-28DE05DBBE8E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55" name="TextovéPole 11454">
          <a:extLst>
            <a:ext uri="{FF2B5EF4-FFF2-40B4-BE49-F238E27FC236}">
              <a16:creationId xmlns:a16="http://schemas.microsoft.com/office/drawing/2014/main" id="{52BBEEC6-AE50-43BB-AA5D-0B2C9658BC34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56" name="TextovéPole 11455">
          <a:extLst>
            <a:ext uri="{FF2B5EF4-FFF2-40B4-BE49-F238E27FC236}">
              <a16:creationId xmlns:a16="http://schemas.microsoft.com/office/drawing/2014/main" id="{60380CF4-5206-41AC-A86B-528B112D7CCB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57" name="TextovéPole 11456">
          <a:extLst>
            <a:ext uri="{FF2B5EF4-FFF2-40B4-BE49-F238E27FC236}">
              <a16:creationId xmlns:a16="http://schemas.microsoft.com/office/drawing/2014/main" id="{45D7849A-F901-41B8-8848-E7EFCB4AA65E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58" name="TextovéPole 11457">
          <a:extLst>
            <a:ext uri="{FF2B5EF4-FFF2-40B4-BE49-F238E27FC236}">
              <a16:creationId xmlns:a16="http://schemas.microsoft.com/office/drawing/2014/main" id="{36329AC6-4D3C-4142-A144-B2788A7D8882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59" name="TextovéPole 11458">
          <a:extLst>
            <a:ext uri="{FF2B5EF4-FFF2-40B4-BE49-F238E27FC236}">
              <a16:creationId xmlns:a16="http://schemas.microsoft.com/office/drawing/2014/main" id="{49612F65-B3D4-4ECF-85FF-3B072CCC7E75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60" name="TextovéPole 11459">
          <a:extLst>
            <a:ext uri="{FF2B5EF4-FFF2-40B4-BE49-F238E27FC236}">
              <a16:creationId xmlns:a16="http://schemas.microsoft.com/office/drawing/2014/main" id="{D519AC74-BA7D-4526-9C0F-68359ECB3E5F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61" name="TextovéPole 11460">
          <a:extLst>
            <a:ext uri="{FF2B5EF4-FFF2-40B4-BE49-F238E27FC236}">
              <a16:creationId xmlns:a16="http://schemas.microsoft.com/office/drawing/2014/main" id="{EC04BFCA-4023-495F-8537-9A4485A33240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62" name="TextovéPole 11461">
          <a:extLst>
            <a:ext uri="{FF2B5EF4-FFF2-40B4-BE49-F238E27FC236}">
              <a16:creationId xmlns:a16="http://schemas.microsoft.com/office/drawing/2014/main" id="{3373A083-FF8E-462E-8E55-955D84982D17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63" name="TextovéPole 11462">
          <a:extLst>
            <a:ext uri="{FF2B5EF4-FFF2-40B4-BE49-F238E27FC236}">
              <a16:creationId xmlns:a16="http://schemas.microsoft.com/office/drawing/2014/main" id="{8BF36853-CE98-45CC-8AFF-E398F271915A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64" name="TextovéPole 11463">
          <a:extLst>
            <a:ext uri="{FF2B5EF4-FFF2-40B4-BE49-F238E27FC236}">
              <a16:creationId xmlns:a16="http://schemas.microsoft.com/office/drawing/2014/main" id="{CE56A871-5350-4FC1-B428-2C19EB4D4D1E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65" name="TextovéPole 11464">
          <a:extLst>
            <a:ext uri="{FF2B5EF4-FFF2-40B4-BE49-F238E27FC236}">
              <a16:creationId xmlns:a16="http://schemas.microsoft.com/office/drawing/2014/main" id="{87F81B26-50C7-4DBE-86B7-6FF7907F2870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66" name="TextovéPole 11465">
          <a:extLst>
            <a:ext uri="{FF2B5EF4-FFF2-40B4-BE49-F238E27FC236}">
              <a16:creationId xmlns:a16="http://schemas.microsoft.com/office/drawing/2014/main" id="{A5EB6661-4500-43C9-9CB6-3E4A3A882B1A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67" name="TextovéPole 11466">
          <a:extLst>
            <a:ext uri="{FF2B5EF4-FFF2-40B4-BE49-F238E27FC236}">
              <a16:creationId xmlns:a16="http://schemas.microsoft.com/office/drawing/2014/main" id="{1A564E46-F3EF-4C4B-8EFF-037B467FE00E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68" name="TextovéPole 11467">
          <a:extLst>
            <a:ext uri="{FF2B5EF4-FFF2-40B4-BE49-F238E27FC236}">
              <a16:creationId xmlns:a16="http://schemas.microsoft.com/office/drawing/2014/main" id="{821DD1AB-F6F4-425A-A1FF-5CE395A14990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69" name="TextovéPole 11468">
          <a:extLst>
            <a:ext uri="{FF2B5EF4-FFF2-40B4-BE49-F238E27FC236}">
              <a16:creationId xmlns:a16="http://schemas.microsoft.com/office/drawing/2014/main" id="{4D3AA12D-C2BE-456D-80F0-33A925900DEE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70" name="TextovéPole 11469">
          <a:extLst>
            <a:ext uri="{FF2B5EF4-FFF2-40B4-BE49-F238E27FC236}">
              <a16:creationId xmlns:a16="http://schemas.microsoft.com/office/drawing/2014/main" id="{E9CF609F-AF90-4DCA-90A9-B29EC53D9032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71" name="TextovéPole 11470">
          <a:extLst>
            <a:ext uri="{FF2B5EF4-FFF2-40B4-BE49-F238E27FC236}">
              <a16:creationId xmlns:a16="http://schemas.microsoft.com/office/drawing/2014/main" id="{96014A69-0AEA-481E-B19F-07D21CBE2732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72" name="TextovéPole 11471">
          <a:extLst>
            <a:ext uri="{FF2B5EF4-FFF2-40B4-BE49-F238E27FC236}">
              <a16:creationId xmlns:a16="http://schemas.microsoft.com/office/drawing/2014/main" id="{25227736-CCE0-4A3D-B21F-6939D84FD5DD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73" name="TextovéPole 11472">
          <a:extLst>
            <a:ext uri="{FF2B5EF4-FFF2-40B4-BE49-F238E27FC236}">
              <a16:creationId xmlns:a16="http://schemas.microsoft.com/office/drawing/2014/main" id="{C208917B-822E-48D1-A66B-ECC46934DB20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74" name="TextovéPole 11473">
          <a:extLst>
            <a:ext uri="{FF2B5EF4-FFF2-40B4-BE49-F238E27FC236}">
              <a16:creationId xmlns:a16="http://schemas.microsoft.com/office/drawing/2014/main" id="{1B8DD9D7-0E78-44B2-AED7-D95341D09684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75" name="TextovéPole 11474">
          <a:extLst>
            <a:ext uri="{FF2B5EF4-FFF2-40B4-BE49-F238E27FC236}">
              <a16:creationId xmlns:a16="http://schemas.microsoft.com/office/drawing/2014/main" id="{1009C469-084A-40EF-8495-4EF9A99B9202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76" name="TextovéPole 11475">
          <a:extLst>
            <a:ext uri="{FF2B5EF4-FFF2-40B4-BE49-F238E27FC236}">
              <a16:creationId xmlns:a16="http://schemas.microsoft.com/office/drawing/2014/main" id="{F40A6B05-F306-4C72-B272-68CEF5D6ECD2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77" name="TextovéPole 11476">
          <a:extLst>
            <a:ext uri="{FF2B5EF4-FFF2-40B4-BE49-F238E27FC236}">
              <a16:creationId xmlns:a16="http://schemas.microsoft.com/office/drawing/2014/main" id="{4D96F5B7-5AFD-40B9-BDC3-9759DA222827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78" name="TextovéPole 11477">
          <a:extLst>
            <a:ext uri="{FF2B5EF4-FFF2-40B4-BE49-F238E27FC236}">
              <a16:creationId xmlns:a16="http://schemas.microsoft.com/office/drawing/2014/main" id="{934BC19B-3E8F-4860-9D31-23F1C9FF1E46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79" name="TextovéPole 11478">
          <a:extLst>
            <a:ext uri="{FF2B5EF4-FFF2-40B4-BE49-F238E27FC236}">
              <a16:creationId xmlns:a16="http://schemas.microsoft.com/office/drawing/2014/main" id="{6010D583-6B98-4022-A91E-4EDD16E5447B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80" name="TextovéPole 11479">
          <a:extLst>
            <a:ext uri="{FF2B5EF4-FFF2-40B4-BE49-F238E27FC236}">
              <a16:creationId xmlns:a16="http://schemas.microsoft.com/office/drawing/2014/main" id="{FFA01D25-A3B8-4A1A-B91E-8424B3242B21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81" name="TextovéPole 11480">
          <a:extLst>
            <a:ext uri="{FF2B5EF4-FFF2-40B4-BE49-F238E27FC236}">
              <a16:creationId xmlns:a16="http://schemas.microsoft.com/office/drawing/2014/main" id="{86C5A67B-ED75-47D0-9547-D63EA5B3608E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82" name="TextovéPole 11481">
          <a:extLst>
            <a:ext uri="{FF2B5EF4-FFF2-40B4-BE49-F238E27FC236}">
              <a16:creationId xmlns:a16="http://schemas.microsoft.com/office/drawing/2014/main" id="{A335C59F-993F-4741-9538-8E895C508BF3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83" name="TextovéPole 11482">
          <a:extLst>
            <a:ext uri="{FF2B5EF4-FFF2-40B4-BE49-F238E27FC236}">
              <a16:creationId xmlns:a16="http://schemas.microsoft.com/office/drawing/2014/main" id="{83D866E9-0D39-455C-96E0-A1B50E16982F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84" name="TextovéPole 11483">
          <a:extLst>
            <a:ext uri="{FF2B5EF4-FFF2-40B4-BE49-F238E27FC236}">
              <a16:creationId xmlns:a16="http://schemas.microsoft.com/office/drawing/2014/main" id="{C0E16275-2ED3-4CBB-B864-6412875E1B07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85" name="TextovéPole 11484">
          <a:extLst>
            <a:ext uri="{FF2B5EF4-FFF2-40B4-BE49-F238E27FC236}">
              <a16:creationId xmlns:a16="http://schemas.microsoft.com/office/drawing/2014/main" id="{AF1D4BDE-BE04-4290-A369-95B74284BE78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86" name="TextovéPole 11485">
          <a:extLst>
            <a:ext uri="{FF2B5EF4-FFF2-40B4-BE49-F238E27FC236}">
              <a16:creationId xmlns:a16="http://schemas.microsoft.com/office/drawing/2014/main" id="{2BEDA32B-A76F-4B48-9CD9-B9A42E60AEC1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87" name="TextovéPole 11486">
          <a:extLst>
            <a:ext uri="{FF2B5EF4-FFF2-40B4-BE49-F238E27FC236}">
              <a16:creationId xmlns:a16="http://schemas.microsoft.com/office/drawing/2014/main" id="{E6FDD270-7D7F-4073-8A5F-6CC9C9E94FB8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88" name="TextovéPole 11487">
          <a:extLst>
            <a:ext uri="{FF2B5EF4-FFF2-40B4-BE49-F238E27FC236}">
              <a16:creationId xmlns:a16="http://schemas.microsoft.com/office/drawing/2014/main" id="{1BE80A69-D3E0-497A-B29E-E40A8B25DD56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89" name="TextovéPole 11488">
          <a:extLst>
            <a:ext uri="{FF2B5EF4-FFF2-40B4-BE49-F238E27FC236}">
              <a16:creationId xmlns:a16="http://schemas.microsoft.com/office/drawing/2014/main" id="{E6A2F645-BD17-44CE-8140-DB21A7ABE36A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90" name="TextovéPole 11489">
          <a:extLst>
            <a:ext uri="{FF2B5EF4-FFF2-40B4-BE49-F238E27FC236}">
              <a16:creationId xmlns:a16="http://schemas.microsoft.com/office/drawing/2014/main" id="{4B8922AE-F421-44F5-A6E5-AC6CAE2C23D8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91" name="TextovéPole 11490">
          <a:extLst>
            <a:ext uri="{FF2B5EF4-FFF2-40B4-BE49-F238E27FC236}">
              <a16:creationId xmlns:a16="http://schemas.microsoft.com/office/drawing/2014/main" id="{42D346A2-2882-4FEC-9C7E-7D53D3180918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92" name="TextovéPole 11491">
          <a:extLst>
            <a:ext uri="{FF2B5EF4-FFF2-40B4-BE49-F238E27FC236}">
              <a16:creationId xmlns:a16="http://schemas.microsoft.com/office/drawing/2014/main" id="{B1D993CF-3FC6-4584-A13E-30000D54654F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93" name="TextovéPole 11492">
          <a:extLst>
            <a:ext uri="{FF2B5EF4-FFF2-40B4-BE49-F238E27FC236}">
              <a16:creationId xmlns:a16="http://schemas.microsoft.com/office/drawing/2014/main" id="{76DE7FA7-AA58-408C-A3E9-36E9DFA747AB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94" name="TextovéPole 11493">
          <a:extLst>
            <a:ext uri="{FF2B5EF4-FFF2-40B4-BE49-F238E27FC236}">
              <a16:creationId xmlns:a16="http://schemas.microsoft.com/office/drawing/2014/main" id="{9C8D8549-92CA-4D1E-8357-5A00B0411150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95" name="TextovéPole 11494">
          <a:extLst>
            <a:ext uri="{FF2B5EF4-FFF2-40B4-BE49-F238E27FC236}">
              <a16:creationId xmlns:a16="http://schemas.microsoft.com/office/drawing/2014/main" id="{E332EF3C-F148-44D1-A4D6-6FD52C1CCE3F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96" name="TextovéPole 11495">
          <a:extLst>
            <a:ext uri="{FF2B5EF4-FFF2-40B4-BE49-F238E27FC236}">
              <a16:creationId xmlns:a16="http://schemas.microsoft.com/office/drawing/2014/main" id="{39DDA6FF-BA17-4C7E-844D-407AD4B9C110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97" name="TextovéPole 11496">
          <a:extLst>
            <a:ext uri="{FF2B5EF4-FFF2-40B4-BE49-F238E27FC236}">
              <a16:creationId xmlns:a16="http://schemas.microsoft.com/office/drawing/2014/main" id="{F469053A-6B3E-4240-A470-D1B6EF271D02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98" name="TextovéPole 11497">
          <a:extLst>
            <a:ext uri="{FF2B5EF4-FFF2-40B4-BE49-F238E27FC236}">
              <a16:creationId xmlns:a16="http://schemas.microsoft.com/office/drawing/2014/main" id="{23015800-0C07-41ED-8B1A-4EAC4D16C0F2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499" name="TextovéPole 11498">
          <a:extLst>
            <a:ext uri="{FF2B5EF4-FFF2-40B4-BE49-F238E27FC236}">
              <a16:creationId xmlns:a16="http://schemas.microsoft.com/office/drawing/2014/main" id="{AC6B26FA-ABDC-474E-ADDC-3D4E9C67227D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00" name="TextovéPole 11499">
          <a:extLst>
            <a:ext uri="{FF2B5EF4-FFF2-40B4-BE49-F238E27FC236}">
              <a16:creationId xmlns:a16="http://schemas.microsoft.com/office/drawing/2014/main" id="{335A8FFA-C04F-49EF-B57F-49E0AADF52B3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01" name="TextovéPole 11500">
          <a:extLst>
            <a:ext uri="{FF2B5EF4-FFF2-40B4-BE49-F238E27FC236}">
              <a16:creationId xmlns:a16="http://schemas.microsoft.com/office/drawing/2014/main" id="{B38DF33A-AA48-4C09-96C3-0389F4D9F058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02" name="TextovéPole 11501">
          <a:extLst>
            <a:ext uri="{FF2B5EF4-FFF2-40B4-BE49-F238E27FC236}">
              <a16:creationId xmlns:a16="http://schemas.microsoft.com/office/drawing/2014/main" id="{EFD37151-811D-4BB1-A3AC-3D79227AFD88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03" name="TextovéPole 11502">
          <a:extLst>
            <a:ext uri="{FF2B5EF4-FFF2-40B4-BE49-F238E27FC236}">
              <a16:creationId xmlns:a16="http://schemas.microsoft.com/office/drawing/2014/main" id="{5AFB82F1-6497-432B-8B49-9C86F3B32AEF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04" name="TextovéPole 11503">
          <a:extLst>
            <a:ext uri="{FF2B5EF4-FFF2-40B4-BE49-F238E27FC236}">
              <a16:creationId xmlns:a16="http://schemas.microsoft.com/office/drawing/2014/main" id="{9E326F75-7253-4C78-B57D-B9D42EF4022C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05" name="TextovéPole 11504">
          <a:extLst>
            <a:ext uri="{FF2B5EF4-FFF2-40B4-BE49-F238E27FC236}">
              <a16:creationId xmlns:a16="http://schemas.microsoft.com/office/drawing/2014/main" id="{353FDFB9-29AF-4889-9C18-CCCDC9FE1701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06" name="TextovéPole 11505">
          <a:extLst>
            <a:ext uri="{FF2B5EF4-FFF2-40B4-BE49-F238E27FC236}">
              <a16:creationId xmlns:a16="http://schemas.microsoft.com/office/drawing/2014/main" id="{82AF24CA-325C-4118-949D-B99A4E5B6F3C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07" name="TextovéPole 11506">
          <a:extLst>
            <a:ext uri="{FF2B5EF4-FFF2-40B4-BE49-F238E27FC236}">
              <a16:creationId xmlns:a16="http://schemas.microsoft.com/office/drawing/2014/main" id="{D5C86478-F137-4E45-9C34-696875A3353E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08" name="TextovéPole 11507">
          <a:extLst>
            <a:ext uri="{FF2B5EF4-FFF2-40B4-BE49-F238E27FC236}">
              <a16:creationId xmlns:a16="http://schemas.microsoft.com/office/drawing/2014/main" id="{25D9840B-052E-4886-AA4D-346E0CCCF6E9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09" name="TextovéPole 11508">
          <a:extLst>
            <a:ext uri="{FF2B5EF4-FFF2-40B4-BE49-F238E27FC236}">
              <a16:creationId xmlns:a16="http://schemas.microsoft.com/office/drawing/2014/main" id="{32E0A520-3125-42F0-BF7F-807BC9A406B5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10" name="TextovéPole 11509">
          <a:extLst>
            <a:ext uri="{FF2B5EF4-FFF2-40B4-BE49-F238E27FC236}">
              <a16:creationId xmlns:a16="http://schemas.microsoft.com/office/drawing/2014/main" id="{37A57B21-B96D-451A-86EA-993EA9701599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11" name="TextovéPole 11510">
          <a:extLst>
            <a:ext uri="{FF2B5EF4-FFF2-40B4-BE49-F238E27FC236}">
              <a16:creationId xmlns:a16="http://schemas.microsoft.com/office/drawing/2014/main" id="{C136A287-3B27-41E4-83F4-5FDE6C573D0C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12" name="TextovéPole 11511">
          <a:extLst>
            <a:ext uri="{FF2B5EF4-FFF2-40B4-BE49-F238E27FC236}">
              <a16:creationId xmlns:a16="http://schemas.microsoft.com/office/drawing/2014/main" id="{E882F9AF-8140-42EE-9B16-1C3443BB581D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13" name="TextovéPole 11512">
          <a:extLst>
            <a:ext uri="{FF2B5EF4-FFF2-40B4-BE49-F238E27FC236}">
              <a16:creationId xmlns:a16="http://schemas.microsoft.com/office/drawing/2014/main" id="{25DF6193-62D1-4045-BDCC-856ED9DED926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14" name="TextovéPole 11513">
          <a:extLst>
            <a:ext uri="{FF2B5EF4-FFF2-40B4-BE49-F238E27FC236}">
              <a16:creationId xmlns:a16="http://schemas.microsoft.com/office/drawing/2014/main" id="{2E0A3F54-0EF6-4104-85A2-7C1386C277D3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15" name="TextovéPole 11514">
          <a:extLst>
            <a:ext uri="{FF2B5EF4-FFF2-40B4-BE49-F238E27FC236}">
              <a16:creationId xmlns:a16="http://schemas.microsoft.com/office/drawing/2014/main" id="{1701968B-F155-4271-AE80-81B795E00758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16" name="TextovéPole 11515">
          <a:extLst>
            <a:ext uri="{FF2B5EF4-FFF2-40B4-BE49-F238E27FC236}">
              <a16:creationId xmlns:a16="http://schemas.microsoft.com/office/drawing/2014/main" id="{B095A652-C1E1-4057-9C83-904E3B02826C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17" name="TextovéPole 11516">
          <a:extLst>
            <a:ext uri="{FF2B5EF4-FFF2-40B4-BE49-F238E27FC236}">
              <a16:creationId xmlns:a16="http://schemas.microsoft.com/office/drawing/2014/main" id="{AD755C10-0F2B-404B-BE0F-1FA71FB208D0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18" name="TextovéPole 11517">
          <a:extLst>
            <a:ext uri="{FF2B5EF4-FFF2-40B4-BE49-F238E27FC236}">
              <a16:creationId xmlns:a16="http://schemas.microsoft.com/office/drawing/2014/main" id="{AD1533FE-B72C-49CE-B7F5-376D602DDA12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19" name="TextovéPole 11518">
          <a:extLst>
            <a:ext uri="{FF2B5EF4-FFF2-40B4-BE49-F238E27FC236}">
              <a16:creationId xmlns:a16="http://schemas.microsoft.com/office/drawing/2014/main" id="{7F2FA9FB-358A-4A7F-AC76-6494153E41A3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20" name="TextovéPole 11519">
          <a:extLst>
            <a:ext uri="{FF2B5EF4-FFF2-40B4-BE49-F238E27FC236}">
              <a16:creationId xmlns:a16="http://schemas.microsoft.com/office/drawing/2014/main" id="{284EA889-B561-406D-833A-E5CA84163D3E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21" name="TextovéPole 11520">
          <a:extLst>
            <a:ext uri="{FF2B5EF4-FFF2-40B4-BE49-F238E27FC236}">
              <a16:creationId xmlns:a16="http://schemas.microsoft.com/office/drawing/2014/main" id="{73869512-1C1C-4FC0-A631-1251A57361A6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22" name="TextovéPole 11521">
          <a:extLst>
            <a:ext uri="{FF2B5EF4-FFF2-40B4-BE49-F238E27FC236}">
              <a16:creationId xmlns:a16="http://schemas.microsoft.com/office/drawing/2014/main" id="{B7724FDF-825E-4B20-B669-ED045297CBC8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11206</xdr:rowOff>
    </xdr:from>
    <xdr:ext cx="184731" cy="264560"/>
    <xdr:sp macro="" textlink="">
      <xdr:nvSpPr>
        <xdr:cNvPr id="11523" name="TextovéPole 11522">
          <a:extLst>
            <a:ext uri="{FF2B5EF4-FFF2-40B4-BE49-F238E27FC236}">
              <a16:creationId xmlns:a16="http://schemas.microsoft.com/office/drawing/2014/main" id="{2271DCC5-5965-4456-BB6E-D1B95B1844BC}"/>
            </a:ext>
          </a:extLst>
        </xdr:cNvPr>
        <xdr:cNvSpPr txBox="1"/>
      </xdr:nvSpPr>
      <xdr:spPr>
        <a:xfrm>
          <a:off x="5389245" y="137729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24" name="TextovéPole 11523">
          <a:extLst>
            <a:ext uri="{FF2B5EF4-FFF2-40B4-BE49-F238E27FC236}">
              <a16:creationId xmlns:a16="http://schemas.microsoft.com/office/drawing/2014/main" id="{8C030D86-2870-4963-91CF-2BDA3421B428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25" name="TextovéPole 11524">
          <a:extLst>
            <a:ext uri="{FF2B5EF4-FFF2-40B4-BE49-F238E27FC236}">
              <a16:creationId xmlns:a16="http://schemas.microsoft.com/office/drawing/2014/main" id="{9719A5F6-DAE3-4F29-9523-19BB17A3849B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26" name="TextovéPole 11525">
          <a:extLst>
            <a:ext uri="{FF2B5EF4-FFF2-40B4-BE49-F238E27FC236}">
              <a16:creationId xmlns:a16="http://schemas.microsoft.com/office/drawing/2014/main" id="{EDAB2A0C-188E-4090-9AEE-E4FACECA80BD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27" name="TextovéPole 11526">
          <a:extLst>
            <a:ext uri="{FF2B5EF4-FFF2-40B4-BE49-F238E27FC236}">
              <a16:creationId xmlns:a16="http://schemas.microsoft.com/office/drawing/2014/main" id="{CE0F261E-657E-499A-A4F2-04E66A94D2A5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28" name="TextovéPole 11527">
          <a:extLst>
            <a:ext uri="{FF2B5EF4-FFF2-40B4-BE49-F238E27FC236}">
              <a16:creationId xmlns:a16="http://schemas.microsoft.com/office/drawing/2014/main" id="{2879B0A7-453A-484C-83B5-0B78C27C3D44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29" name="TextovéPole 11528">
          <a:extLst>
            <a:ext uri="{FF2B5EF4-FFF2-40B4-BE49-F238E27FC236}">
              <a16:creationId xmlns:a16="http://schemas.microsoft.com/office/drawing/2014/main" id="{2F0B6850-F3AF-4468-8FE3-C67F6267F07F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30" name="TextovéPole 11529">
          <a:extLst>
            <a:ext uri="{FF2B5EF4-FFF2-40B4-BE49-F238E27FC236}">
              <a16:creationId xmlns:a16="http://schemas.microsoft.com/office/drawing/2014/main" id="{C59F0E05-A80D-4D88-B071-8B0D4FF18EAE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31" name="TextovéPole 11530">
          <a:extLst>
            <a:ext uri="{FF2B5EF4-FFF2-40B4-BE49-F238E27FC236}">
              <a16:creationId xmlns:a16="http://schemas.microsoft.com/office/drawing/2014/main" id="{7DE5F6EA-FC6B-43FC-8495-DD99506FD512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32" name="TextovéPole 11531">
          <a:extLst>
            <a:ext uri="{FF2B5EF4-FFF2-40B4-BE49-F238E27FC236}">
              <a16:creationId xmlns:a16="http://schemas.microsoft.com/office/drawing/2014/main" id="{2DB332B8-6F3E-45E0-B466-25F51FA255A3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33" name="TextovéPole 11532">
          <a:extLst>
            <a:ext uri="{FF2B5EF4-FFF2-40B4-BE49-F238E27FC236}">
              <a16:creationId xmlns:a16="http://schemas.microsoft.com/office/drawing/2014/main" id="{857FB530-CB44-4CBC-8679-4601044A5812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34" name="TextovéPole 11533">
          <a:extLst>
            <a:ext uri="{FF2B5EF4-FFF2-40B4-BE49-F238E27FC236}">
              <a16:creationId xmlns:a16="http://schemas.microsoft.com/office/drawing/2014/main" id="{323FD9FD-9646-4E04-95A5-06065C4E89CF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35" name="TextovéPole 11534">
          <a:extLst>
            <a:ext uri="{FF2B5EF4-FFF2-40B4-BE49-F238E27FC236}">
              <a16:creationId xmlns:a16="http://schemas.microsoft.com/office/drawing/2014/main" id="{13A3CFCB-378D-4151-A141-5A3FE28CCDDD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36" name="TextovéPole 11535">
          <a:extLst>
            <a:ext uri="{FF2B5EF4-FFF2-40B4-BE49-F238E27FC236}">
              <a16:creationId xmlns:a16="http://schemas.microsoft.com/office/drawing/2014/main" id="{0CE61556-81F7-4B7F-AFF6-A28981C39A27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37" name="TextovéPole 11536">
          <a:extLst>
            <a:ext uri="{FF2B5EF4-FFF2-40B4-BE49-F238E27FC236}">
              <a16:creationId xmlns:a16="http://schemas.microsoft.com/office/drawing/2014/main" id="{2C686B9D-EE4A-44B6-AD2C-6F481D5AFD47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38" name="TextovéPole 11537">
          <a:extLst>
            <a:ext uri="{FF2B5EF4-FFF2-40B4-BE49-F238E27FC236}">
              <a16:creationId xmlns:a16="http://schemas.microsoft.com/office/drawing/2014/main" id="{7C9E22EE-1BE1-4930-AFC4-3C5311448E86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39" name="TextovéPole 11538">
          <a:extLst>
            <a:ext uri="{FF2B5EF4-FFF2-40B4-BE49-F238E27FC236}">
              <a16:creationId xmlns:a16="http://schemas.microsoft.com/office/drawing/2014/main" id="{C1EB2423-FE99-4BAA-8408-97F7923A4948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40" name="TextovéPole 11539">
          <a:extLst>
            <a:ext uri="{FF2B5EF4-FFF2-40B4-BE49-F238E27FC236}">
              <a16:creationId xmlns:a16="http://schemas.microsoft.com/office/drawing/2014/main" id="{5740C595-6128-40E3-A5A9-C3FA1F3A72D1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41" name="TextovéPole 11540">
          <a:extLst>
            <a:ext uri="{FF2B5EF4-FFF2-40B4-BE49-F238E27FC236}">
              <a16:creationId xmlns:a16="http://schemas.microsoft.com/office/drawing/2014/main" id="{D100A86F-E1F8-4841-B11C-10E4BABB4F6D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42" name="TextovéPole 11541">
          <a:extLst>
            <a:ext uri="{FF2B5EF4-FFF2-40B4-BE49-F238E27FC236}">
              <a16:creationId xmlns:a16="http://schemas.microsoft.com/office/drawing/2014/main" id="{262E3762-763B-42F5-80EC-D6741BED829A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43" name="TextovéPole 11542">
          <a:extLst>
            <a:ext uri="{FF2B5EF4-FFF2-40B4-BE49-F238E27FC236}">
              <a16:creationId xmlns:a16="http://schemas.microsoft.com/office/drawing/2014/main" id="{8EB81690-457F-423F-8E2D-C276C47101B5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44" name="TextovéPole 11543">
          <a:extLst>
            <a:ext uri="{FF2B5EF4-FFF2-40B4-BE49-F238E27FC236}">
              <a16:creationId xmlns:a16="http://schemas.microsoft.com/office/drawing/2014/main" id="{A603C371-D07C-4F1E-8403-85E317FCCABB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45" name="TextovéPole 11544">
          <a:extLst>
            <a:ext uri="{FF2B5EF4-FFF2-40B4-BE49-F238E27FC236}">
              <a16:creationId xmlns:a16="http://schemas.microsoft.com/office/drawing/2014/main" id="{042A6910-8882-4F2D-8EA0-DC3240A104CD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46" name="TextovéPole 11545">
          <a:extLst>
            <a:ext uri="{FF2B5EF4-FFF2-40B4-BE49-F238E27FC236}">
              <a16:creationId xmlns:a16="http://schemas.microsoft.com/office/drawing/2014/main" id="{D903A4F6-CA78-44D3-8FF6-167387C6B2BD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47" name="TextovéPole 11546">
          <a:extLst>
            <a:ext uri="{FF2B5EF4-FFF2-40B4-BE49-F238E27FC236}">
              <a16:creationId xmlns:a16="http://schemas.microsoft.com/office/drawing/2014/main" id="{B68E513E-9E09-49E2-9EC9-F8A80150B991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48" name="TextovéPole 11547">
          <a:extLst>
            <a:ext uri="{FF2B5EF4-FFF2-40B4-BE49-F238E27FC236}">
              <a16:creationId xmlns:a16="http://schemas.microsoft.com/office/drawing/2014/main" id="{CB5A00D1-3943-425A-A535-6C4C27A566D1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49" name="TextovéPole 11548">
          <a:extLst>
            <a:ext uri="{FF2B5EF4-FFF2-40B4-BE49-F238E27FC236}">
              <a16:creationId xmlns:a16="http://schemas.microsoft.com/office/drawing/2014/main" id="{A645F4D7-3F08-4728-97B2-96A13B586ADA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50" name="TextovéPole 11549">
          <a:extLst>
            <a:ext uri="{FF2B5EF4-FFF2-40B4-BE49-F238E27FC236}">
              <a16:creationId xmlns:a16="http://schemas.microsoft.com/office/drawing/2014/main" id="{A4AEC09D-9B17-4B27-9B69-216EDBCD5AEC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51" name="TextovéPole 11550">
          <a:extLst>
            <a:ext uri="{FF2B5EF4-FFF2-40B4-BE49-F238E27FC236}">
              <a16:creationId xmlns:a16="http://schemas.microsoft.com/office/drawing/2014/main" id="{3A5B7186-1E67-4EE7-B5F3-CF341DCF1C2D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52" name="TextovéPole 11551">
          <a:extLst>
            <a:ext uri="{FF2B5EF4-FFF2-40B4-BE49-F238E27FC236}">
              <a16:creationId xmlns:a16="http://schemas.microsoft.com/office/drawing/2014/main" id="{B848AC8A-B0D7-4328-96A0-95E295FAD0A2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53" name="TextovéPole 11552">
          <a:extLst>
            <a:ext uri="{FF2B5EF4-FFF2-40B4-BE49-F238E27FC236}">
              <a16:creationId xmlns:a16="http://schemas.microsoft.com/office/drawing/2014/main" id="{ED573887-F7B3-4E28-A2C1-6DBB3090E6A6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54" name="TextovéPole 11553">
          <a:extLst>
            <a:ext uri="{FF2B5EF4-FFF2-40B4-BE49-F238E27FC236}">
              <a16:creationId xmlns:a16="http://schemas.microsoft.com/office/drawing/2014/main" id="{33E88DDC-D260-41DD-8E98-B5C5D9A330C2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55" name="TextovéPole 11554">
          <a:extLst>
            <a:ext uri="{FF2B5EF4-FFF2-40B4-BE49-F238E27FC236}">
              <a16:creationId xmlns:a16="http://schemas.microsoft.com/office/drawing/2014/main" id="{FA597519-697B-4EF0-8C79-5341C13451AD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56" name="TextovéPole 11555">
          <a:extLst>
            <a:ext uri="{FF2B5EF4-FFF2-40B4-BE49-F238E27FC236}">
              <a16:creationId xmlns:a16="http://schemas.microsoft.com/office/drawing/2014/main" id="{5D7C9547-19C9-4FE8-B964-F2B13CF1A52E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57" name="TextovéPole 11556">
          <a:extLst>
            <a:ext uri="{FF2B5EF4-FFF2-40B4-BE49-F238E27FC236}">
              <a16:creationId xmlns:a16="http://schemas.microsoft.com/office/drawing/2014/main" id="{C58551BC-6054-4ABE-98E7-548628C4D30B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58" name="TextovéPole 11557">
          <a:extLst>
            <a:ext uri="{FF2B5EF4-FFF2-40B4-BE49-F238E27FC236}">
              <a16:creationId xmlns:a16="http://schemas.microsoft.com/office/drawing/2014/main" id="{A5AC4DB1-B3C8-4A06-AA1E-95CBB0773E4C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59" name="TextovéPole 11558">
          <a:extLst>
            <a:ext uri="{FF2B5EF4-FFF2-40B4-BE49-F238E27FC236}">
              <a16:creationId xmlns:a16="http://schemas.microsoft.com/office/drawing/2014/main" id="{D8302FE0-A0E5-4BF2-9A3F-6ECF881A6CF0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60" name="TextovéPole 11559">
          <a:extLst>
            <a:ext uri="{FF2B5EF4-FFF2-40B4-BE49-F238E27FC236}">
              <a16:creationId xmlns:a16="http://schemas.microsoft.com/office/drawing/2014/main" id="{EF68011B-0169-49EF-B168-66183554B05D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61" name="TextovéPole 11560">
          <a:extLst>
            <a:ext uri="{FF2B5EF4-FFF2-40B4-BE49-F238E27FC236}">
              <a16:creationId xmlns:a16="http://schemas.microsoft.com/office/drawing/2014/main" id="{B586850B-9224-45D9-A63D-B5E3B9388906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62" name="TextovéPole 11561">
          <a:extLst>
            <a:ext uri="{FF2B5EF4-FFF2-40B4-BE49-F238E27FC236}">
              <a16:creationId xmlns:a16="http://schemas.microsoft.com/office/drawing/2014/main" id="{02296651-D3AA-4C9A-A168-AB74EF32318D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63" name="TextovéPole 11562">
          <a:extLst>
            <a:ext uri="{FF2B5EF4-FFF2-40B4-BE49-F238E27FC236}">
              <a16:creationId xmlns:a16="http://schemas.microsoft.com/office/drawing/2014/main" id="{7950B96B-1D5D-4748-BC32-FB905D64A62C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64" name="TextovéPole 11563">
          <a:extLst>
            <a:ext uri="{FF2B5EF4-FFF2-40B4-BE49-F238E27FC236}">
              <a16:creationId xmlns:a16="http://schemas.microsoft.com/office/drawing/2014/main" id="{3677145C-4451-4D3C-A89A-4790FE907C50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65" name="TextovéPole 11564">
          <a:extLst>
            <a:ext uri="{FF2B5EF4-FFF2-40B4-BE49-F238E27FC236}">
              <a16:creationId xmlns:a16="http://schemas.microsoft.com/office/drawing/2014/main" id="{5B241EFB-11B6-4B78-AC63-17B2C32FC178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66" name="TextovéPole 11565">
          <a:extLst>
            <a:ext uri="{FF2B5EF4-FFF2-40B4-BE49-F238E27FC236}">
              <a16:creationId xmlns:a16="http://schemas.microsoft.com/office/drawing/2014/main" id="{2FF2DFBD-84E2-4620-87E7-20D187B5DA31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67" name="TextovéPole 11566">
          <a:extLst>
            <a:ext uri="{FF2B5EF4-FFF2-40B4-BE49-F238E27FC236}">
              <a16:creationId xmlns:a16="http://schemas.microsoft.com/office/drawing/2014/main" id="{F93CAB49-C1F8-48ED-BAD5-F5230B2ADAD1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68" name="TextovéPole 11567">
          <a:extLst>
            <a:ext uri="{FF2B5EF4-FFF2-40B4-BE49-F238E27FC236}">
              <a16:creationId xmlns:a16="http://schemas.microsoft.com/office/drawing/2014/main" id="{DF9E1CA4-C4D6-47BB-82F3-499FC28D1926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69" name="TextovéPole 11568">
          <a:extLst>
            <a:ext uri="{FF2B5EF4-FFF2-40B4-BE49-F238E27FC236}">
              <a16:creationId xmlns:a16="http://schemas.microsoft.com/office/drawing/2014/main" id="{C21BC01F-D7C8-4103-9B26-B6FAC4883C97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70" name="TextovéPole 11569">
          <a:extLst>
            <a:ext uri="{FF2B5EF4-FFF2-40B4-BE49-F238E27FC236}">
              <a16:creationId xmlns:a16="http://schemas.microsoft.com/office/drawing/2014/main" id="{CE50EA32-60F4-47CB-B250-EBA0FCE1DD7B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71" name="TextovéPole 11570">
          <a:extLst>
            <a:ext uri="{FF2B5EF4-FFF2-40B4-BE49-F238E27FC236}">
              <a16:creationId xmlns:a16="http://schemas.microsoft.com/office/drawing/2014/main" id="{076C739B-3521-4437-81A8-556A70BAF49D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72" name="TextovéPole 11571">
          <a:extLst>
            <a:ext uri="{FF2B5EF4-FFF2-40B4-BE49-F238E27FC236}">
              <a16:creationId xmlns:a16="http://schemas.microsoft.com/office/drawing/2014/main" id="{54436084-8A69-47A5-8E9D-2E9A2FCFD1D8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73" name="TextovéPole 11572">
          <a:extLst>
            <a:ext uri="{FF2B5EF4-FFF2-40B4-BE49-F238E27FC236}">
              <a16:creationId xmlns:a16="http://schemas.microsoft.com/office/drawing/2014/main" id="{9197B97E-03F1-4FC5-8F9B-4095DBF6C093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74" name="TextovéPole 11573">
          <a:extLst>
            <a:ext uri="{FF2B5EF4-FFF2-40B4-BE49-F238E27FC236}">
              <a16:creationId xmlns:a16="http://schemas.microsoft.com/office/drawing/2014/main" id="{770245D9-37CF-408C-8BF4-ABDA660C68A9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75" name="TextovéPole 11574">
          <a:extLst>
            <a:ext uri="{FF2B5EF4-FFF2-40B4-BE49-F238E27FC236}">
              <a16:creationId xmlns:a16="http://schemas.microsoft.com/office/drawing/2014/main" id="{D4047C72-2F43-4567-BE7E-F4EDCFEDF70B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76" name="TextovéPole 11575">
          <a:extLst>
            <a:ext uri="{FF2B5EF4-FFF2-40B4-BE49-F238E27FC236}">
              <a16:creationId xmlns:a16="http://schemas.microsoft.com/office/drawing/2014/main" id="{D31AF957-2887-49B2-846F-3944B591AD31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77" name="TextovéPole 11576">
          <a:extLst>
            <a:ext uri="{FF2B5EF4-FFF2-40B4-BE49-F238E27FC236}">
              <a16:creationId xmlns:a16="http://schemas.microsoft.com/office/drawing/2014/main" id="{3E02B75D-5B04-442B-AA16-B1C2A4026DA0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78" name="TextovéPole 11577">
          <a:extLst>
            <a:ext uri="{FF2B5EF4-FFF2-40B4-BE49-F238E27FC236}">
              <a16:creationId xmlns:a16="http://schemas.microsoft.com/office/drawing/2014/main" id="{7437AEC4-942F-4D7F-A7C0-3E4E367A457B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79" name="TextovéPole 11578">
          <a:extLst>
            <a:ext uri="{FF2B5EF4-FFF2-40B4-BE49-F238E27FC236}">
              <a16:creationId xmlns:a16="http://schemas.microsoft.com/office/drawing/2014/main" id="{C2CCD6C2-0587-4457-979E-5328537484BF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80" name="TextovéPole 11579">
          <a:extLst>
            <a:ext uri="{FF2B5EF4-FFF2-40B4-BE49-F238E27FC236}">
              <a16:creationId xmlns:a16="http://schemas.microsoft.com/office/drawing/2014/main" id="{E71A1911-ABEB-4300-ADDD-E6D7601E5C5D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81" name="TextovéPole 11580">
          <a:extLst>
            <a:ext uri="{FF2B5EF4-FFF2-40B4-BE49-F238E27FC236}">
              <a16:creationId xmlns:a16="http://schemas.microsoft.com/office/drawing/2014/main" id="{FAF76D9B-483B-4C54-972C-C4CBB34FB5BC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82" name="TextovéPole 11581">
          <a:extLst>
            <a:ext uri="{FF2B5EF4-FFF2-40B4-BE49-F238E27FC236}">
              <a16:creationId xmlns:a16="http://schemas.microsoft.com/office/drawing/2014/main" id="{8F8F3D0C-1404-4336-BAB1-EB71189660C3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83" name="TextovéPole 11582">
          <a:extLst>
            <a:ext uri="{FF2B5EF4-FFF2-40B4-BE49-F238E27FC236}">
              <a16:creationId xmlns:a16="http://schemas.microsoft.com/office/drawing/2014/main" id="{55F135E8-50A7-4C66-A4B2-EDA484B9DA03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84" name="TextovéPole 11583">
          <a:extLst>
            <a:ext uri="{FF2B5EF4-FFF2-40B4-BE49-F238E27FC236}">
              <a16:creationId xmlns:a16="http://schemas.microsoft.com/office/drawing/2014/main" id="{1860CFA6-A048-47CE-9F10-5F05899B24D9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85" name="TextovéPole 11584">
          <a:extLst>
            <a:ext uri="{FF2B5EF4-FFF2-40B4-BE49-F238E27FC236}">
              <a16:creationId xmlns:a16="http://schemas.microsoft.com/office/drawing/2014/main" id="{9769152E-7847-4C6D-9DE1-DBD1FB50EB3C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86" name="TextovéPole 11585">
          <a:extLst>
            <a:ext uri="{FF2B5EF4-FFF2-40B4-BE49-F238E27FC236}">
              <a16:creationId xmlns:a16="http://schemas.microsoft.com/office/drawing/2014/main" id="{5DAD077A-9E0D-41F2-81CE-B6263EBCEC04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87" name="TextovéPole 11586">
          <a:extLst>
            <a:ext uri="{FF2B5EF4-FFF2-40B4-BE49-F238E27FC236}">
              <a16:creationId xmlns:a16="http://schemas.microsoft.com/office/drawing/2014/main" id="{3E03E797-DD36-4C23-81F6-2FB56EF86FB4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88" name="TextovéPole 11587">
          <a:extLst>
            <a:ext uri="{FF2B5EF4-FFF2-40B4-BE49-F238E27FC236}">
              <a16:creationId xmlns:a16="http://schemas.microsoft.com/office/drawing/2014/main" id="{4B3C93CD-77F9-4069-892E-4BB0167909E9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89" name="TextovéPole 11588">
          <a:extLst>
            <a:ext uri="{FF2B5EF4-FFF2-40B4-BE49-F238E27FC236}">
              <a16:creationId xmlns:a16="http://schemas.microsoft.com/office/drawing/2014/main" id="{FC476BED-989B-4767-B87F-D30C9B1F5F43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90" name="TextovéPole 11589">
          <a:extLst>
            <a:ext uri="{FF2B5EF4-FFF2-40B4-BE49-F238E27FC236}">
              <a16:creationId xmlns:a16="http://schemas.microsoft.com/office/drawing/2014/main" id="{53B63D70-EF66-4D97-BA58-FC38C32A9A2A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91" name="TextovéPole 11590">
          <a:extLst>
            <a:ext uri="{FF2B5EF4-FFF2-40B4-BE49-F238E27FC236}">
              <a16:creationId xmlns:a16="http://schemas.microsoft.com/office/drawing/2014/main" id="{35C2EF13-8663-4768-BEC0-4E793167C209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92" name="TextovéPole 11591">
          <a:extLst>
            <a:ext uri="{FF2B5EF4-FFF2-40B4-BE49-F238E27FC236}">
              <a16:creationId xmlns:a16="http://schemas.microsoft.com/office/drawing/2014/main" id="{02B444BE-8C27-4758-9410-417E666A9959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93" name="TextovéPole 11592">
          <a:extLst>
            <a:ext uri="{FF2B5EF4-FFF2-40B4-BE49-F238E27FC236}">
              <a16:creationId xmlns:a16="http://schemas.microsoft.com/office/drawing/2014/main" id="{113E16B5-E811-404A-A0BA-97FD6F6FC3F5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94" name="TextovéPole 11593">
          <a:extLst>
            <a:ext uri="{FF2B5EF4-FFF2-40B4-BE49-F238E27FC236}">
              <a16:creationId xmlns:a16="http://schemas.microsoft.com/office/drawing/2014/main" id="{B38B9E7A-0256-41D3-B290-C3B8232C0336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95" name="TextovéPole 11594">
          <a:extLst>
            <a:ext uri="{FF2B5EF4-FFF2-40B4-BE49-F238E27FC236}">
              <a16:creationId xmlns:a16="http://schemas.microsoft.com/office/drawing/2014/main" id="{EE735AC2-560D-4917-AEA7-2169CAF225AD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96" name="TextovéPole 11595">
          <a:extLst>
            <a:ext uri="{FF2B5EF4-FFF2-40B4-BE49-F238E27FC236}">
              <a16:creationId xmlns:a16="http://schemas.microsoft.com/office/drawing/2014/main" id="{E60ED058-924B-4986-A9BF-18B7789EBE20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97" name="TextovéPole 11596">
          <a:extLst>
            <a:ext uri="{FF2B5EF4-FFF2-40B4-BE49-F238E27FC236}">
              <a16:creationId xmlns:a16="http://schemas.microsoft.com/office/drawing/2014/main" id="{1BA7FAF3-91CB-4E83-9CB0-4A057865D5B7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98" name="TextovéPole 11597">
          <a:extLst>
            <a:ext uri="{FF2B5EF4-FFF2-40B4-BE49-F238E27FC236}">
              <a16:creationId xmlns:a16="http://schemas.microsoft.com/office/drawing/2014/main" id="{62A3E4DC-0566-4B8E-A3CD-9CDFAB3F5569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599" name="TextovéPole 11598">
          <a:extLst>
            <a:ext uri="{FF2B5EF4-FFF2-40B4-BE49-F238E27FC236}">
              <a16:creationId xmlns:a16="http://schemas.microsoft.com/office/drawing/2014/main" id="{28D6B073-B45C-49C0-BBE8-CD0766148F1F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600" name="TextovéPole 11599">
          <a:extLst>
            <a:ext uri="{FF2B5EF4-FFF2-40B4-BE49-F238E27FC236}">
              <a16:creationId xmlns:a16="http://schemas.microsoft.com/office/drawing/2014/main" id="{E2E22906-EAA7-4136-A3C1-1663A867D5B9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601" name="TextovéPole 11600">
          <a:extLst>
            <a:ext uri="{FF2B5EF4-FFF2-40B4-BE49-F238E27FC236}">
              <a16:creationId xmlns:a16="http://schemas.microsoft.com/office/drawing/2014/main" id="{42B96C56-EE83-42C0-8E7B-D252FC146C17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602" name="TextovéPole 11601">
          <a:extLst>
            <a:ext uri="{FF2B5EF4-FFF2-40B4-BE49-F238E27FC236}">
              <a16:creationId xmlns:a16="http://schemas.microsoft.com/office/drawing/2014/main" id="{ADB8B51E-7026-48B2-B49A-FAC0B954600B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78</xdr:row>
      <xdr:rowOff>11206</xdr:rowOff>
    </xdr:from>
    <xdr:ext cx="184731" cy="264560"/>
    <xdr:sp macro="" textlink="">
      <xdr:nvSpPr>
        <xdr:cNvPr id="11603" name="TextovéPole 11602">
          <a:extLst>
            <a:ext uri="{FF2B5EF4-FFF2-40B4-BE49-F238E27FC236}">
              <a16:creationId xmlns:a16="http://schemas.microsoft.com/office/drawing/2014/main" id="{DB915E44-B2D1-4D67-B59D-1171E9DD49BE}"/>
            </a:ext>
          </a:extLst>
        </xdr:cNvPr>
        <xdr:cNvSpPr txBox="1"/>
      </xdr:nvSpPr>
      <xdr:spPr>
        <a:xfrm>
          <a:off x="5389245" y="156169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04" name="TextovéPole 11603">
          <a:extLst>
            <a:ext uri="{FF2B5EF4-FFF2-40B4-BE49-F238E27FC236}">
              <a16:creationId xmlns:a16="http://schemas.microsoft.com/office/drawing/2014/main" id="{5D32120B-474C-4A97-AD3C-1DEC88DBA2BE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05" name="TextovéPole 11604">
          <a:extLst>
            <a:ext uri="{FF2B5EF4-FFF2-40B4-BE49-F238E27FC236}">
              <a16:creationId xmlns:a16="http://schemas.microsoft.com/office/drawing/2014/main" id="{54851E1D-E6EA-4EEA-962E-BDACF7DB1B6C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06" name="TextovéPole 11605">
          <a:extLst>
            <a:ext uri="{FF2B5EF4-FFF2-40B4-BE49-F238E27FC236}">
              <a16:creationId xmlns:a16="http://schemas.microsoft.com/office/drawing/2014/main" id="{FF3E2E37-827E-495A-803F-543862E697E4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07" name="TextovéPole 11606">
          <a:extLst>
            <a:ext uri="{FF2B5EF4-FFF2-40B4-BE49-F238E27FC236}">
              <a16:creationId xmlns:a16="http://schemas.microsoft.com/office/drawing/2014/main" id="{789FB1A1-4024-4643-B495-8B10C7FE92B5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08" name="TextovéPole 11607">
          <a:extLst>
            <a:ext uri="{FF2B5EF4-FFF2-40B4-BE49-F238E27FC236}">
              <a16:creationId xmlns:a16="http://schemas.microsoft.com/office/drawing/2014/main" id="{9350930C-A344-4686-9041-871BE43E21E3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09" name="TextovéPole 11608">
          <a:extLst>
            <a:ext uri="{FF2B5EF4-FFF2-40B4-BE49-F238E27FC236}">
              <a16:creationId xmlns:a16="http://schemas.microsoft.com/office/drawing/2014/main" id="{A5B0B12B-C7E5-4599-B5EE-58863C81AC02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10" name="TextovéPole 11609">
          <a:extLst>
            <a:ext uri="{FF2B5EF4-FFF2-40B4-BE49-F238E27FC236}">
              <a16:creationId xmlns:a16="http://schemas.microsoft.com/office/drawing/2014/main" id="{D6C5C7AF-9C64-453D-B11B-237ADB19A505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11" name="TextovéPole 11610">
          <a:extLst>
            <a:ext uri="{FF2B5EF4-FFF2-40B4-BE49-F238E27FC236}">
              <a16:creationId xmlns:a16="http://schemas.microsoft.com/office/drawing/2014/main" id="{1CB17EB1-CA55-43B8-B7F9-2567AD28FBE2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12" name="TextovéPole 11611">
          <a:extLst>
            <a:ext uri="{FF2B5EF4-FFF2-40B4-BE49-F238E27FC236}">
              <a16:creationId xmlns:a16="http://schemas.microsoft.com/office/drawing/2014/main" id="{523D783B-B324-4991-B0AD-A211586E64CC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13" name="TextovéPole 11612">
          <a:extLst>
            <a:ext uri="{FF2B5EF4-FFF2-40B4-BE49-F238E27FC236}">
              <a16:creationId xmlns:a16="http://schemas.microsoft.com/office/drawing/2014/main" id="{94B7C65E-D076-48DD-B356-303EB5DEF55D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14" name="TextovéPole 11613">
          <a:extLst>
            <a:ext uri="{FF2B5EF4-FFF2-40B4-BE49-F238E27FC236}">
              <a16:creationId xmlns:a16="http://schemas.microsoft.com/office/drawing/2014/main" id="{356087EA-F290-4A6C-858A-9B446162FBD0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15" name="TextovéPole 11614">
          <a:extLst>
            <a:ext uri="{FF2B5EF4-FFF2-40B4-BE49-F238E27FC236}">
              <a16:creationId xmlns:a16="http://schemas.microsoft.com/office/drawing/2014/main" id="{5799906C-676C-433F-9051-0469FF2FD457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80</xdr:row>
      <xdr:rowOff>0</xdr:rowOff>
    </xdr:from>
    <xdr:ext cx="184731" cy="264560"/>
    <xdr:sp macro="" textlink="">
      <xdr:nvSpPr>
        <xdr:cNvPr id="11616" name="TextovéPole 11615">
          <a:extLst>
            <a:ext uri="{FF2B5EF4-FFF2-40B4-BE49-F238E27FC236}">
              <a16:creationId xmlns:a16="http://schemas.microsoft.com/office/drawing/2014/main" id="{A8585496-DC1F-493B-8693-E0B35AE253C8}"/>
            </a:ext>
          </a:extLst>
        </xdr:cNvPr>
        <xdr:cNvSpPr txBox="1"/>
      </xdr:nvSpPr>
      <xdr:spPr>
        <a:xfrm>
          <a:off x="5389245" y="1594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80</xdr:row>
      <xdr:rowOff>0</xdr:rowOff>
    </xdr:from>
    <xdr:ext cx="184731" cy="264560"/>
    <xdr:sp macro="" textlink="">
      <xdr:nvSpPr>
        <xdr:cNvPr id="11617" name="TextovéPole 11616">
          <a:extLst>
            <a:ext uri="{FF2B5EF4-FFF2-40B4-BE49-F238E27FC236}">
              <a16:creationId xmlns:a16="http://schemas.microsoft.com/office/drawing/2014/main" id="{67EFEEEC-8971-47D3-9C86-1CE4231E88DF}"/>
            </a:ext>
          </a:extLst>
        </xdr:cNvPr>
        <xdr:cNvSpPr txBox="1"/>
      </xdr:nvSpPr>
      <xdr:spPr>
        <a:xfrm>
          <a:off x="5389245" y="1594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80</xdr:row>
      <xdr:rowOff>0</xdr:rowOff>
    </xdr:from>
    <xdr:ext cx="184731" cy="264560"/>
    <xdr:sp macro="" textlink="">
      <xdr:nvSpPr>
        <xdr:cNvPr id="11618" name="TextovéPole 11617">
          <a:extLst>
            <a:ext uri="{FF2B5EF4-FFF2-40B4-BE49-F238E27FC236}">
              <a16:creationId xmlns:a16="http://schemas.microsoft.com/office/drawing/2014/main" id="{7011A446-D01C-4E70-B030-22D162E3326C}"/>
            </a:ext>
          </a:extLst>
        </xdr:cNvPr>
        <xdr:cNvSpPr txBox="1"/>
      </xdr:nvSpPr>
      <xdr:spPr>
        <a:xfrm>
          <a:off x="5389245" y="1594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80</xdr:row>
      <xdr:rowOff>0</xdr:rowOff>
    </xdr:from>
    <xdr:ext cx="184731" cy="264560"/>
    <xdr:sp macro="" textlink="">
      <xdr:nvSpPr>
        <xdr:cNvPr id="11619" name="TextovéPole 11618">
          <a:extLst>
            <a:ext uri="{FF2B5EF4-FFF2-40B4-BE49-F238E27FC236}">
              <a16:creationId xmlns:a16="http://schemas.microsoft.com/office/drawing/2014/main" id="{25CE4E80-683D-41F0-AF55-1EBFDCD7BF4F}"/>
            </a:ext>
          </a:extLst>
        </xdr:cNvPr>
        <xdr:cNvSpPr txBox="1"/>
      </xdr:nvSpPr>
      <xdr:spPr>
        <a:xfrm>
          <a:off x="5389245" y="1594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80</xdr:row>
      <xdr:rowOff>0</xdr:rowOff>
    </xdr:from>
    <xdr:ext cx="184731" cy="264560"/>
    <xdr:sp macro="" textlink="">
      <xdr:nvSpPr>
        <xdr:cNvPr id="11620" name="TextovéPole 11619">
          <a:extLst>
            <a:ext uri="{FF2B5EF4-FFF2-40B4-BE49-F238E27FC236}">
              <a16:creationId xmlns:a16="http://schemas.microsoft.com/office/drawing/2014/main" id="{9FA1708F-FD38-40B1-8396-335E26A97B93}"/>
            </a:ext>
          </a:extLst>
        </xdr:cNvPr>
        <xdr:cNvSpPr txBox="1"/>
      </xdr:nvSpPr>
      <xdr:spPr>
        <a:xfrm>
          <a:off x="5389245" y="1594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80</xdr:row>
      <xdr:rowOff>0</xdr:rowOff>
    </xdr:from>
    <xdr:ext cx="184731" cy="264560"/>
    <xdr:sp macro="" textlink="">
      <xdr:nvSpPr>
        <xdr:cNvPr id="11621" name="TextovéPole 11620">
          <a:extLst>
            <a:ext uri="{FF2B5EF4-FFF2-40B4-BE49-F238E27FC236}">
              <a16:creationId xmlns:a16="http://schemas.microsoft.com/office/drawing/2014/main" id="{C5D97398-AC72-4FE3-B308-5BCAAFEE4AF4}"/>
            </a:ext>
          </a:extLst>
        </xdr:cNvPr>
        <xdr:cNvSpPr txBox="1"/>
      </xdr:nvSpPr>
      <xdr:spPr>
        <a:xfrm>
          <a:off x="5389245" y="1594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80</xdr:row>
      <xdr:rowOff>0</xdr:rowOff>
    </xdr:from>
    <xdr:ext cx="184731" cy="264560"/>
    <xdr:sp macro="" textlink="">
      <xdr:nvSpPr>
        <xdr:cNvPr id="11622" name="TextovéPole 11621">
          <a:extLst>
            <a:ext uri="{FF2B5EF4-FFF2-40B4-BE49-F238E27FC236}">
              <a16:creationId xmlns:a16="http://schemas.microsoft.com/office/drawing/2014/main" id="{D5DBCAD0-ACC1-4ED7-A121-BC24B16FE7B4}"/>
            </a:ext>
          </a:extLst>
        </xdr:cNvPr>
        <xdr:cNvSpPr txBox="1"/>
      </xdr:nvSpPr>
      <xdr:spPr>
        <a:xfrm>
          <a:off x="5389245" y="1594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80</xdr:row>
      <xdr:rowOff>0</xdr:rowOff>
    </xdr:from>
    <xdr:ext cx="184731" cy="264560"/>
    <xdr:sp macro="" textlink="">
      <xdr:nvSpPr>
        <xdr:cNvPr id="11623" name="TextovéPole 11622">
          <a:extLst>
            <a:ext uri="{FF2B5EF4-FFF2-40B4-BE49-F238E27FC236}">
              <a16:creationId xmlns:a16="http://schemas.microsoft.com/office/drawing/2014/main" id="{5961CDBA-3B08-4F23-B542-0E5104A6F177}"/>
            </a:ext>
          </a:extLst>
        </xdr:cNvPr>
        <xdr:cNvSpPr txBox="1"/>
      </xdr:nvSpPr>
      <xdr:spPr>
        <a:xfrm>
          <a:off x="5389245" y="1594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80</xdr:row>
      <xdr:rowOff>0</xdr:rowOff>
    </xdr:from>
    <xdr:ext cx="184731" cy="264560"/>
    <xdr:sp macro="" textlink="">
      <xdr:nvSpPr>
        <xdr:cNvPr id="11624" name="TextovéPole 11623">
          <a:extLst>
            <a:ext uri="{FF2B5EF4-FFF2-40B4-BE49-F238E27FC236}">
              <a16:creationId xmlns:a16="http://schemas.microsoft.com/office/drawing/2014/main" id="{5EE40CD2-CEB8-4ABB-A0D8-782EB3DFAF4E}"/>
            </a:ext>
          </a:extLst>
        </xdr:cNvPr>
        <xdr:cNvSpPr txBox="1"/>
      </xdr:nvSpPr>
      <xdr:spPr>
        <a:xfrm>
          <a:off x="5389245" y="1594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80</xdr:row>
      <xdr:rowOff>0</xdr:rowOff>
    </xdr:from>
    <xdr:ext cx="184731" cy="264560"/>
    <xdr:sp macro="" textlink="">
      <xdr:nvSpPr>
        <xdr:cNvPr id="11625" name="TextovéPole 11624">
          <a:extLst>
            <a:ext uri="{FF2B5EF4-FFF2-40B4-BE49-F238E27FC236}">
              <a16:creationId xmlns:a16="http://schemas.microsoft.com/office/drawing/2014/main" id="{DA1EFDB6-CC07-4239-A385-9B024D6DAC04}"/>
            </a:ext>
          </a:extLst>
        </xdr:cNvPr>
        <xdr:cNvSpPr txBox="1"/>
      </xdr:nvSpPr>
      <xdr:spPr>
        <a:xfrm>
          <a:off x="5389245" y="1594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80</xdr:row>
      <xdr:rowOff>0</xdr:rowOff>
    </xdr:from>
    <xdr:ext cx="184731" cy="264560"/>
    <xdr:sp macro="" textlink="">
      <xdr:nvSpPr>
        <xdr:cNvPr id="11626" name="TextovéPole 11625">
          <a:extLst>
            <a:ext uri="{FF2B5EF4-FFF2-40B4-BE49-F238E27FC236}">
              <a16:creationId xmlns:a16="http://schemas.microsoft.com/office/drawing/2014/main" id="{C102017C-CC38-4587-B4F2-B250310EAE73}"/>
            </a:ext>
          </a:extLst>
        </xdr:cNvPr>
        <xdr:cNvSpPr txBox="1"/>
      </xdr:nvSpPr>
      <xdr:spPr>
        <a:xfrm>
          <a:off x="5389245" y="1594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80</xdr:row>
      <xdr:rowOff>0</xdr:rowOff>
    </xdr:from>
    <xdr:ext cx="184731" cy="264560"/>
    <xdr:sp macro="" textlink="">
      <xdr:nvSpPr>
        <xdr:cNvPr id="11627" name="TextovéPole 11626">
          <a:extLst>
            <a:ext uri="{FF2B5EF4-FFF2-40B4-BE49-F238E27FC236}">
              <a16:creationId xmlns:a16="http://schemas.microsoft.com/office/drawing/2014/main" id="{D9CE1FF7-5FFE-4392-A7E9-7F378B643AB2}"/>
            </a:ext>
          </a:extLst>
        </xdr:cNvPr>
        <xdr:cNvSpPr txBox="1"/>
      </xdr:nvSpPr>
      <xdr:spPr>
        <a:xfrm>
          <a:off x="5389245" y="15941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28" name="TextovéPole 11627">
          <a:extLst>
            <a:ext uri="{FF2B5EF4-FFF2-40B4-BE49-F238E27FC236}">
              <a16:creationId xmlns:a16="http://schemas.microsoft.com/office/drawing/2014/main" id="{BD0B5907-41C7-4542-8E38-822735F82435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83</xdr:row>
      <xdr:rowOff>0</xdr:rowOff>
    </xdr:from>
    <xdr:ext cx="184731" cy="264560"/>
    <xdr:sp macro="" textlink="">
      <xdr:nvSpPr>
        <xdr:cNvPr id="11629" name="TextovéPole 11628">
          <a:extLst>
            <a:ext uri="{FF2B5EF4-FFF2-40B4-BE49-F238E27FC236}">
              <a16:creationId xmlns:a16="http://schemas.microsoft.com/office/drawing/2014/main" id="{87D29556-C0A8-48AB-AE17-F7090302BAA4}"/>
            </a:ext>
          </a:extLst>
        </xdr:cNvPr>
        <xdr:cNvSpPr txBox="1"/>
      </xdr:nvSpPr>
      <xdr:spPr>
        <a:xfrm>
          <a:off x="5389245" y="16443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44824</xdr:rowOff>
    </xdr:from>
    <xdr:to>
      <xdr:col>3</xdr:col>
      <xdr:colOff>2036424</xdr:colOff>
      <xdr:row>5</xdr:row>
      <xdr:rowOff>149824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97F5292-EC69-4587-8138-79932A9DD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546" y="387724"/>
          <a:ext cx="2015693" cy="617445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562EA67-5FE0-41CF-97CC-D82F7E1FEE5C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92A7463B-4CE6-47AC-A60C-7CC17E23EC6D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7DB8C2E8-A4FA-4FC0-869D-827BD1EB5583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D201BD99-6313-42C9-98C6-5D8D5AC50ADE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AF94B1B-FEDC-44A1-9FF6-537249BA37B2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4087510F-8823-449A-B1FB-32644B8746FA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7F44A1DB-A56C-4D09-9F9B-2187179D7A56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42FC5E62-EC38-428B-ABA0-1C6CC4760BA4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8D8DB29B-7FB1-487F-A9C0-3F25ACE4CC2B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5B8FE025-8393-4D86-9EDA-25BB73C710B4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5D53E571-F3C4-486A-9E8A-DFF0CFC0251E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A91A2570-BD8F-4B82-8377-9BE3DCE8B6C5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5534CE6B-CA34-4349-855C-D121DFAC9673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9F8F1C68-167E-4303-B9CD-E59D46D017D9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659B4E62-C240-4BFB-99DC-09F5D93C02AB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E4F99FA-0CDA-4F84-90D8-248FF9662D70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4F8CA665-FBB9-48F3-8A89-7823CFD165DA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45CF6291-9389-4551-942C-96D0FFFCE344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17E25AA7-73BE-480E-9895-88B18F4D19D4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E7CDA0DF-2E8F-41EF-B32A-2EB9293D9551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BC8A28A-ED21-4327-8CD3-332FCBCC7DBC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14287A5A-A779-4AA0-870A-06DCE12B4108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8B672F7C-2F83-4474-8893-A8772A3232D3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78561DD-3146-44A0-8E88-E53EE97823BB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E5ABC2B2-DB14-4C29-B74B-E10CB479A762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5D43BC9A-5216-4B94-9506-CCB777A9F3C3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4D965A4-1109-4D22-8D6B-9CB606815016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43A6946-AC65-4CCC-A4B3-1CFDE65EAC1E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4CBF1E70-FB46-41C9-A96A-585CB4C385E4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868CA90F-796C-4F56-8A21-CB61C6284F5E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F4EF017F-C370-4FBE-B9DA-775211A3C122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8EA60DE0-E0F7-4568-90B9-A25FE9B2E0E1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D7524C3-C567-47C7-89AC-B8BA22EF233B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2C5B7F12-51A4-445B-8481-D9112E249116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29FD12BF-6F79-4D20-B5B5-F413FFE2B076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391153A2-1505-45A3-81D7-3A8383FD1E1E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CAB493B-557A-4542-BA24-6F34817A9D0E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E86A314-E8F0-4241-B304-CD8733F1C3CB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BDBF025-32A1-47E2-AE3D-0B00BA8E23FE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8BFFCE12-DAAF-40D1-BB79-7D154915DD03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CEC687FB-02BD-4E0E-BD8E-ABAE6C3915B2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2E8874E1-8E26-49CD-A05D-18393DCB2E3C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6FCC07DE-8975-488A-8506-B573F57D58B7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B04F7B0D-1998-493D-93F8-F1E38D701346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4875A530-55F6-4412-AE10-8A7448F0824A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8AE5E01A-6E27-4C26-A8A7-86D103E7C626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3EB0A4AC-8B7E-462D-87D7-35C010CADD27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527F9E99-45E9-4E99-B068-AE4FDD2A09F1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2EE4201E-81DD-466D-94EA-D1036744F5BD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5CA44A1D-0D03-40BF-9493-D57BCE7A462D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2E0F6BD7-86D9-47EE-B947-EE7EB6D8B018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ECEA2C0F-5BC9-46F8-9180-506F5E030096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6D8FD905-AF3A-4334-A069-485393F29941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0CDBE2CE-1EE9-4EDF-8E9C-9969B3EB7076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07699A-C685-4A13-82E7-D0D1A78D606E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F9A30863-1BA7-43F8-937A-5E4D6BE9D93F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BB02DD08-E273-4F6B-9709-3EAB8A7E5C9B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1D6673C8-59AF-4384-AF4A-8881028FFA80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0C6A576-0847-4CD2-8D32-90CCBF8FC4DB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2A61776-943A-435C-85FD-E0E5550F08EB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C4215CBD-16D4-41D2-BDCD-CE6C641ED8B3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938181A1-3605-4922-9635-CDFEC945D33D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70B3AE48-8DB6-4658-81D7-8B1A0234A532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972EE260-0D02-409B-A467-CA7457521859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B90D9939-1A72-43D6-9087-783327288BC5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BA8D6C68-E7DC-4526-ADE2-BB8A3E384701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DA3ECD87-3BFE-4ED1-8C82-43E18A821AE5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86F3116-1880-429B-8F8F-FC07C66C77F2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7267B4-F447-483F-9DC3-1097FA7E3087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BC930EED-2F2A-4C64-842E-A66E97B10B2D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D8D8F508-92F2-4003-B760-185084FE0BA4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39BA9189-C8ED-4712-912D-1CE90E9691C3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40E27F21-4846-424B-AD35-C8E449436A41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820F7472-80C7-41A1-BD29-D4BE09D29932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58415FB7-531D-482F-AE23-ADDC27E34CD4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CB676F8C-7111-4A56-B4F1-26241269FA8C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2C86825A-0DFC-4C41-8508-9372D83E508F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696AFD14-B41F-4B29-93F6-8DC87E5997E9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3571F30E-BE97-4917-81B1-CE31C3EDEB61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111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1F3130F1-9347-48D8-B184-996EEDC17D08}"/>
            </a:ext>
          </a:extLst>
        </xdr:cNvPr>
        <xdr:cNvSpPr txBox="1"/>
      </xdr:nvSpPr>
      <xdr:spPr>
        <a:xfrm>
          <a:off x="4711065" y="21175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1B358B62-BAF1-4AB6-8269-F29176D19FE0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1AB79FAC-CF9C-4479-ACFF-C808DCC53F5E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81077D79-BD4F-4AEE-8604-980613C4CEE4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89F545C9-8C3F-4561-B6CA-4F396158D530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3EEDA525-DB53-4D0C-B3EE-F3D1E58BB36E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317CEDE1-D77F-431D-B95D-EBC382858DED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1D7FDB42-1722-4B90-8832-B361D6B2B173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1E164FC4-8BDC-4AEF-8B39-EAEF016BBC2C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8A1E50CF-23E8-4D12-8611-3BA58CCAB36B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38CB78BE-D350-4489-808C-75CFC2FF1A37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9CE7E037-4E6C-4B0A-AB25-501C106E2780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3925F895-03A5-4C32-839B-DC7D126852FE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B00571D-8D8F-4E7B-B4C9-83E5CE5A7D49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1E8A6D7C-E38C-47DA-883D-825585198B8D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C6F7B80A-53FC-48BB-8D0E-F47C217259E6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D4CA757C-7DE8-4C5B-B35C-9E1088A1CE8B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93A6D486-7565-4B57-B812-2393CD55D42F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80ACCB5C-1443-4706-8774-3020F839D17A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CC39EA3-C058-446C-9C1C-F0ABDC4EAA80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1983E636-CBEF-4D50-A80E-F6B8C2B7E3D8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5817FFC6-6D44-41A4-8ED8-86F075FA2E91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C3965D20-3772-4300-AC17-24103704C7C2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6C1C999B-F008-429E-B58D-4DCC7F59B961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1A6F9DF9-FC40-4D49-B964-DA350796BA67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EACCC7B4-8A9F-4D5B-B6D3-A2018552C4E1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F2A1AB9C-6489-4B23-906B-E173F6D10BF7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4A134-FA79-4369-A659-D19CFDE81B28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4ECA30FF-1D52-4430-9DD0-78F4FEC07865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3E41F024-01B8-4289-907F-63A3D6C83913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558E8435-9458-4653-A055-5257D83CF0B2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F1A424C3-7A92-4C2A-8657-0B3235A6A678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9A699BB6-69F3-4432-950C-4939DFFEB694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1A294798-9FBF-42DB-A25A-BE7157AF1D77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61D9276-153E-467F-927D-88A237826B14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6833AE90-CEBF-4D27-BD3A-F3EF9E91B37C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13210C9-781E-47F4-8642-0E6175166598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E8E5C5DC-EB3B-4B76-B8C9-D20E9A383082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5F3BDDCA-24A8-420E-B8E2-19EA4A6B976D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2C9BD1B4-8D55-449C-A2F2-A99558F01937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551E7C8D-5A9B-4F63-9B3D-D4471A7AC973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08AB293-8D43-41F8-842F-B03DFBE1CD6A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72C09E22-25F0-49A9-9F5B-81F825325DD8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AB3B0C64-D7ED-47A8-B801-55581679CD02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F6BB2A4-5D65-4AB5-BE0F-AC3899DEAA5B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DCECEF07-1FBA-42A8-B1A8-52E8C6C2C6A5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7A187FE6-333C-427B-A31A-4BC9AF77382F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983D12CE-D49F-4C2D-805A-15BD45B05888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42C89B99-92E7-49D8-9548-85BDF0F87E22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BD71534B-BE37-43EE-BA61-6814EACB17B8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741C4DC5-E4B1-48EA-B03D-1FE7E166F80E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31F49490-6CB0-4767-A77D-9222D0149BF8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5E8DFF49-4BC9-403A-8803-4A6EE45F1373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CD26BA82-43CA-499C-A0DD-919FBF4C9578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803D67FF-DA2C-4BCB-B342-0D2D9A728968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C552CEB0-0A90-43DB-AE10-73AB64D41E98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470210E8-29F6-4520-913F-44E10BC6F4A5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BF10AB19-8529-41AD-9E52-780708BA61F5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AC8D3E4A-CE7A-4F78-88E3-72931C7C08A2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36AFC167-A8C0-40B3-B8C0-9A9A05BF4177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1984ACCB-11DD-4BCD-95B7-4CF770DDA79E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B780B12D-EE8D-4AD3-A03C-B492036864BF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78FCB52C-EED8-4141-99EF-8A0A8C12C51C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DE4A79AC-326A-4CAE-B8C6-62235B4005AA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F3ACC2A7-5783-48FF-AC9D-23661289435D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76063F4D-8597-487B-8D45-F62370899853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EC37B8B4-FDA3-4D36-9615-D599E3A7059D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B867E88A-02A3-4FAE-9C94-771E6E0FA701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8FF331CA-7F59-4AC9-83B0-5CB518DA1DB6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7C61C562-7401-4474-8A16-280CFDFE6AE1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D993740D-8918-405F-AF0B-2D7329C58259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576CF9F9-DD77-4295-B517-7D1DE3548F48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C82EDF9D-09D1-43A8-9E5E-E224F10B28D2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595089-5332-49A2-9855-162A9E75FB14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57D01105-507F-42A8-AD80-1A389093B921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92994E3D-5345-4CA9-AC12-92E69E9DCDC2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80B681E7-ED69-461E-98AE-2443799D5409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2857DED-C9D7-43C8-99D2-E705629F1021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E2549483-22BF-4747-A509-22BA09A3ED39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5ADC210A-7031-46DD-A903-1895084C1DC0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28BE9F04-1C98-4054-AF0A-EF771D6CDC39}"/>
            </a:ext>
          </a:extLst>
        </xdr:cNvPr>
        <xdr:cNvSpPr txBox="1"/>
      </xdr:nvSpPr>
      <xdr:spPr>
        <a:xfrm>
          <a:off x="4711065" y="1194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13111</xdr:colOff>
      <xdr:row>2</xdr:row>
      <xdr:rowOff>46729</xdr:rowOff>
    </xdr:from>
    <xdr:to>
      <xdr:col>3</xdr:col>
      <xdr:colOff>2324100</xdr:colOff>
      <xdr:row>5</xdr:row>
      <xdr:rowOff>96484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CDD3FD7-31E7-450A-A923-4EC19D48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36" y="418204"/>
          <a:ext cx="2310989" cy="592680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B49908BC-080E-4BE6-9B9C-30A96F267E08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DCF6709-1509-4B9D-A3E3-501A4D7C0EE2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6B0633DD-22ED-4D01-B49F-58A5CD55DE93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7FC8F22-9250-40F1-9BA9-FBF0EEEDAAE5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5771264E-BF89-41D9-9F04-3F2457B6A30E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8209870-27EE-4537-A8D0-5825644F3DC9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7785AB74-EAAA-43A3-B744-8523F3B58D1F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E90C0840-1E47-4DB2-89CB-A3811104CEE8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5F57C241-4D11-4028-B11E-0036264E7527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46CED86F-6456-48F3-AFB2-8C0198071A71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386A0379-343C-4A9C-ACE6-18A8D9425678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44FB77D1-56DD-4A64-9587-8615AAD394E4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579702FC-B262-42BD-A154-10EC022E5CFF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11C5BA7D-987D-4C98-8400-7D145C64C207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5D4F3ED9-5EF4-4E30-8D93-856D250EDB24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8E20779B-3DF3-46B6-A98A-92F8B32F2716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8E3DED5-6C2A-4ECF-B1F4-C219953CF53D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DB30CA8E-5188-4187-B67F-4DB3FDF74C63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A1907E5C-0933-48B3-90A6-4B5D65F4F39B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D662E10C-07F6-49B9-AC81-16CD986D7E39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7E45D69-3D75-4F6A-AB1D-964F99DC6AD4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2AE69B0F-1EA4-4EBA-95AB-8295E4FB9C34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EF93CE6-C986-47C4-8526-EAA9D38F2450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55C539B4-386C-4DCA-8FC1-194BC931694F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D82E4F0-E2B4-4D72-B13B-9BCB9B7EEC4E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8BE156E-C8B7-482E-A61F-04089731CF3A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F1861D39-F3F0-4B18-AD3C-3C2750E88399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4BAB52E1-1862-424A-9510-1AB564D608EB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1AD0846D-DE5E-4CB5-956F-C9A56899101E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2E1823B-9FF8-4689-89A8-F7817E0151E6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3C5038BF-AD60-47D9-B2C1-D819CB4C7E32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579B306-8DD8-49C1-8D66-33E12EBC7ED0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B5A90574-46D7-4535-AC7A-DC26BEA10295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C74C7DE3-45C6-4054-8B8C-DA55D1C4D565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A4EB6338-24F6-4A6F-B811-2986465E7E49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E870474-244F-4E7F-A5B0-C0AB29745BC1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EE78BCE1-CAEE-4120-A78D-B435D793FFFC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4BBC0F51-1977-4038-A5A1-BF32B75FF4E3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CF1351B0-22E7-4871-9E41-8B5F177031CD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FB3CB80F-0941-43CD-AF09-FD09DF84B112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FE22EF28-4D98-4306-95D6-0E086CDB6806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A8B8C2D-B9AD-43E7-BA21-05AF58A9D0A0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33B42936-348B-444F-8E2B-62B4B57D2EE7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2A2C1EA8-992B-4D88-B425-98701240102C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7BC58690-B920-45D3-8EE9-E2FA8A5DAAC1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C1E827C9-7534-4BD2-A9B8-FE0EF3279B62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AABC75EB-C659-469A-8D2F-EC85383007BC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327F59EE-A5C8-462E-A7B2-B50BD60881A8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2D09D15-5A46-40ED-8627-2C4E9BA4777D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0B55B19A-FCCE-4508-9EEF-C23C91775C6E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2A49DBC2-CBA3-4F86-9058-7AD5BBF37D35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214A04A2-F98F-489F-81E8-66DA0DCEC375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27A4F02D-EF97-4EE9-8E8A-E67742CB4A26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9EFD33F7-5A17-4D14-84F2-97066CB48E87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0D5C68DD-AE07-472A-B227-AEF9C7892581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DFC9F6D4-3C35-42D6-A6EB-8FBA80EB2AE1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691078F2-779F-49C5-ABB8-3DD846EA396F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869FD09D-2ADA-4A55-B651-DAD39B4334B1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A1FA183B-38F4-4D20-AC0B-8E408E6124D2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3EEFC46E-173C-4463-93D5-1C256A0DCDBA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CD662FBB-E8DF-4840-81D7-B8D6DEFDDF5F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FCF2E4EF-7DA6-4F14-9118-EBA02269B9DD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B3351EDC-A8BD-4D08-8D07-0102B0B7A44A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23C9E284-EA06-4609-8A65-320BF19A72D9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A29DABE2-0B52-43B3-B30B-B84FBDECC1AC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050B7336-5BF9-429A-B54D-B2C22F66F9E6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5A449C50-72D1-4E85-B937-75D8356EAB6E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E2A83337-A93C-45BE-BFD3-A5F9080A3666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BAA116E1-5D25-4A62-A27E-F527812B657D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D05F1B-499C-4AEB-A4FD-BF7891E8095C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AEA7BB85-2587-40EB-AD49-8D48E7FB4374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13C9F414-57E0-4262-84C1-A6FE60FE180A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75CDB7B-D198-44FB-AE84-6B02859901F5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5B944B0C-73E0-44BE-B492-52EB8864A8D2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1ABA3C91-5FBE-468A-A8DC-FC879E50C4B4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45FD6BAC-CE09-4B22-89ED-9243633D414E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77F75371-754A-4C37-8945-CCFD4214354F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C74C1541-5DB5-47C0-9456-D1482E673BBD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8A8D0D9A-8B1E-4718-BFE2-1EA984FD82B7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1F90592B-6237-4AF6-80A8-278FA327A2A1}"/>
            </a:ext>
          </a:extLst>
        </xdr:cNvPr>
        <xdr:cNvSpPr txBox="1"/>
      </xdr:nvSpPr>
      <xdr:spPr>
        <a:xfrm>
          <a:off x="4711065" y="117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44824</xdr:rowOff>
    </xdr:from>
    <xdr:to>
      <xdr:col>3</xdr:col>
      <xdr:colOff>2036424</xdr:colOff>
      <xdr:row>5</xdr:row>
      <xdr:rowOff>149824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A4CC8CD-8638-40AF-920F-124514DA1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546" y="387724"/>
          <a:ext cx="2015693" cy="617445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E834599-5C28-4A50-8A38-215CC3A13F7E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41276D9-58FD-475D-A722-86052B5E1167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9F92568F-D09D-440D-A870-FF5E7ABF5A7F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71EC586-19E7-448E-BE80-0396C7867CB8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2BB21645-0FE9-4DB4-BE84-CD2C6F8B970D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6D7C3128-7B25-4395-A123-25ABD2AE430C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641E3D78-8FB9-4977-977E-92E5E910EB77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53666FA2-0908-49C7-81A0-062272409787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BD065CA0-0211-439B-9BF9-78B24C3D8E87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7F9E322-AB22-4590-BE2C-4BF2C1FBC277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E708A48A-EE01-4CE4-9233-0E889E3792BD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C2915470-BA06-4416-81E4-F9B9B900627D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54CB8684-82F5-4A9C-B7E5-E36974CD971F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70C987F1-DD68-4453-AD60-3F62CC3F9DEF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78364AB6-716A-4798-A10A-E09BFE060DF4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A0A084D1-3B3D-4653-BB8B-0B642645B430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D9BFB035-B7B9-461F-8494-B70CC1E03DA5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5E35870F-CA59-4EAD-A875-BD8DF773A955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7C15B8A9-9D9B-4246-803B-7AD7A54DE936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B7A2AEBA-FBD1-4B02-B987-B0012B203E5E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DB44C03C-79B9-4335-859D-12EE8062E621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9FB112C-0AED-4E78-BE66-61FBE99557C7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1505E18-FC54-478E-8866-C4EC0AC93729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2ECD7E2-F380-4CBD-ABC1-A37AA49EB55A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11B5205-F8D6-4B6E-B25A-528BF3AAD87A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851C33F-8B66-4426-83C6-1EA170205AB6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547B5CA7-1DFF-4367-9910-AF525639F4A0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99355D9A-A33F-4692-8D7F-16EF28DBFEBC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152C126F-649E-4D7E-A072-D6D46ABEDC54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FE7E4708-1923-4393-8A69-B2189B5F4A99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E04C44BD-CF2E-4F56-8648-E12F593EF85D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71C45647-2921-4B25-B554-82811788321F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BA4EB734-3CAF-4731-92D1-A67490AA0204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429C38DD-13D7-4B17-8223-FC8F3BF1F6DE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7DF9C699-4CB9-4971-B4F0-E1F4D38A1F92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DD476629-027A-4D28-97BC-7423FBD7B1E4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068296-4AAB-4823-B8D5-7E880DDCC0E7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54941F1C-245A-400E-97A5-2BD0F47FE1DB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816AF2DD-ED08-49AE-B6F2-62B5E1603173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3398EE37-FF4A-4500-AD55-BADE745ECC9C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E28A4712-9CDF-4BA4-93F1-AE274CF49C53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4692CAD3-F71B-4D05-A434-7C05780DA265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46667572-6110-4B95-AEAF-E8C0C49EBE74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8E928281-6D6A-49BC-A02C-3F7ECC3A5313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9A1E1C2B-96FE-48E2-8FBD-8D25A5A0AB17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5572DB45-7AFA-4D42-A152-B02AAF00DBAC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E7497D01-B8FC-4353-BFC1-5D21CB6C0F6C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5447CF3E-7B6C-4123-844F-35D05EFEEE38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F8726B91-1360-4762-ABD2-4669FD7D01BA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CE2EEC71-6399-45E4-8D38-77BF8324BD72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23A0CC59-A768-4100-88F0-E350B4513F70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11A904BA-8F37-4328-A8D1-346A6BD1B788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D0158A89-D577-4B0C-9ED3-B9B3BE14FAEB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FE7A05E2-3470-4A7E-A1F7-BA3342041908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0226AA56-14FB-400C-A4CA-C6BD49C4CF28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9ED680E9-AA9B-4FD6-9067-1ADE2D87C005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6435D96A-724D-481C-B147-FC547E8FAAEC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9C759A01-9C90-47F4-BBA8-F3D210FC7D2C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32CEF219-6387-49B9-8046-D5B50F56B04E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7556076F-D35D-4E06-8904-3EDEDC163223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0D15F79F-E26A-424E-B9D0-7870535625B0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4F4B6760-5C1E-40EB-8836-68C6B79A749F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3BBD97A5-051F-4EA1-B112-CF4AA01DA594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6E36EEE6-5B60-4853-AE9A-ECE945E8E1C3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989C982A-AF67-4233-AC5F-AC83A7372C68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C8BD964-96FF-4423-B045-BCAB692BADD8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BB20F39-30E4-4A76-B3E4-87F4B3A2F6A6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BB7FFE0D-1F77-43F4-90FF-ABDA3FF8E021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E11FAB82-B18E-41F0-8695-2B857385ABEA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236D3EF2-74A1-4ADD-B6AA-6D279DC2161B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210BCCAD-A240-4C2B-B005-03A92385DC3F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4CC2C958-ADED-4816-B784-E253E3E24970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2B5C48DC-517B-4FBB-8279-278E39C3CB17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6CBA8804-6F49-428C-93D3-9B93D3DA95E0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6A4D56CC-51EA-4548-B9C2-0E56F2DD6F9E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4B59ACFA-6CE7-45DF-89E1-83EBF6E8828C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B1A9FE71-EC40-43B7-845B-132BD7BB13C6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E1381CA2-735D-4A83-9B5A-0DA24BD47602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E6FA9C8F-E2B6-4FFD-9BCC-85BBE57F0BCD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148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96BD4C34-82A8-42C1-BDF5-AD1D1316C265}"/>
            </a:ext>
          </a:extLst>
        </xdr:cNvPr>
        <xdr:cNvSpPr txBox="1"/>
      </xdr:nvSpPr>
      <xdr:spPr>
        <a:xfrm>
          <a:off x="4711065" y="28430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2CEBB726-31CF-474D-960F-FCB622AD40A2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0B606F19-B947-46B3-B32F-D860D597ECEC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312F9105-FBAB-4DE7-A62B-21EBFF0EDDDD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F5AD81FD-5393-4560-B9EB-642B6AAD1475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69BB44AA-428B-48DB-A378-A1FAA561E996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9E930F9-DEB6-4291-B1DC-D8510D6323C0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921A09C7-2317-4E06-8946-4743B3B3F49D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2AD29ADC-C8AB-4B01-A50D-5CF022C515FA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79494927-2813-480B-9E0B-5576BD56EC1D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2F4AEFA9-EF7C-4BE0-9C87-6DCD0F26C1D0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6039D423-90EC-4B1D-A059-1BD6AF0C84EF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3753F4C-E597-4894-B8E4-BA356F7A006A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825D6D04-C0B6-40D9-B14E-799A0167CC05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EDCA140B-CAD5-413C-82D7-B48B815E7B53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3C8929D-8C85-41BE-8D9D-AA20B361883C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23BEF427-AB51-4E6C-95BF-53DD8866393E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C61562C4-AA7E-4353-8E8F-2176D8211578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55BEDC08-61EC-4731-9DE2-B187A63C6515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E632A738-D45E-428B-BF31-ECFC6ED9A458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D12A0B74-CCE6-4866-9122-D861807101FB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7030EE71-CEC7-409C-B324-92972A2AD6BA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5E380B76-4E76-4520-9984-0F2D62E1360D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3521809C-D6B7-46FD-A78E-0BF7844B4861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6500BBD-1537-4928-9CFC-BADCC56D3FB3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7BB8C809-4424-47A5-BED7-E1BA64423DFD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7A19D318-E6DB-4667-8358-5F1065422894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B57C0C95-4805-499D-8EEA-49B38D27654B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7CF057E3-884D-42E5-A327-2C5ED68977D3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ED4D7384-FF82-4791-B435-5251155AB334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184A7715-1CA7-4A3A-93EB-00F4564DB492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7589DD18-85FF-4D11-832E-77199DE923BA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D4233A1D-FA4E-4B93-9E6C-56D3EDAB5F94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CF1C8267-22E6-4442-932E-3B9D2543C5FA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F2280016-B985-4EAD-8A71-5DCC76B43648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4DD92D07-DF58-4BFD-8CBE-8E97E27779E1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4E121A84-2584-4786-8299-20004D30EF00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31C6AA96-B41A-44B0-883E-9F5B7AB6006C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C88B0023-D4BD-4F81-B7B8-DB03D9CC9256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88F97B89-3766-4290-9959-764F0A401711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A80D1A11-2769-47FE-8388-DCF8A03D231A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C72D5273-882C-4D7D-9560-653CD3846E3D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88E0B7FE-A7BF-4262-B411-65DD30998CBF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DBD1E7E4-61B9-42AB-B77E-B181723E7F87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8F889D21-7F47-47F4-B9DA-1511701967C2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22F68B49-D601-40BF-9B36-AB7F9C3D6681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46262A-2EC7-427F-B510-6E0EB59FFF30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D07A4833-BF79-41D0-8991-65DBE00E2AB8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132A7744-5E11-4788-9957-367188C52889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5A5A9031-66E6-425C-A0AB-EE8BDF38B5E0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9DA01155-5E13-4369-9460-0F58F1FC3704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DFAD2181-1A01-4B9D-B537-BC95D06CDDD1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539994A-7885-4172-B3E0-24378EF538F0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66D80447-73C9-4CEA-9843-C340E8286462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83C240E-F60B-4C54-8B2B-696202DE45FC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393228C9-8022-4B8C-93A8-2AC187C545DA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D8E54070-C93C-4CCA-9D10-3B94CCBD1BD6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DE0A9F6C-EBE9-4A87-89CF-0442F3575608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8898C3E-8485-41A0-B743-67FC926EC1D5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D6D51094-897B-478F-9640-492DEDFB4395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7E70C185-F7B7-440E-BFCC-12CEC34DC5AF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43A14849-CB5E-4DE5-BCDC-E43813FFD140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8F44038D-BF31-424A-AB26-81E812DD3ADA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E560FD90-E972-4F8E-A8A5-7C00C42FE0B6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63CCC2BA-E0A7-4743-9A86-FC3EF65D21DD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30797592-D6F7-4572-8B35-F761533C2421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42F6EF87-8CA2-45B3-8E8B-59CFDEA8D71B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9CB4F913-924F-49E5-AF65-5D491180B08F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AC14C277-526D-4C52-9682-22092E2F715A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91745E6E-70AF-4837-95C0-32D25E1AC0AC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192A23FD-D71F-4AE8-8F80-0ECFA66FAAE2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DEFDC25D-91D6-4EE0-A492-4819E3576586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45FA0ABC-7753-4475-9275-B16471CBD16A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E8121BA1-F349-4810-8B0E-9C85727181A8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3B95C95D-B31A-4299-A91B-069A6A17EC99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9E0325F4-680B-4809-8C9F-E2562145A6BF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3637EA1-437C-44E0-99B9-8C165233AC89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CDA64CBA-3767-48FB-88C8-60B6E8C8FDEF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FA443C94-CC28-41B8-9B48-5DFA59C80A0B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80EDCEA9-E0AC-4DFA-B86C-F09CF493767F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60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428341F9-CF08-409E-9C22-06BC8A6BFFD5}"/>
            </a:ext>
          </a:extLst>
        </xdr:cNvPr>
        <xdr:cNvSpPr txBox="1"/>
      </xdr:nvSpPr>
      <xdr:spPr>
        <a:xfrm>
          <a:off x="4711065" y="112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13111</xdr:colOff>
      <xdr:row>2</xdr:row>
      <xdr:rowOff>46729</xdr:rowOff>
    </xdr:from>
    <xdr:to>
      <xdr:col>3</xdr:col>
      <xdr:colOff>2362200</xdr:colOff>
      <xdr:row>5</xdr:row>
      <xdr:rowOff>96484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0EA91A4-5999-4DA0-809A-98C5F3397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36" y="418204"/>
          <a:ext cx="2349089" cy="592680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53A7A929-31AA-4243-80D7-584F128B8011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ADC0551-A01B-4082-B38D-19A892B69CA0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932BEEDE-7315-4EA0-A721-C621B9B60F3E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9F527D72-F705-452F-827D-86EDCFABA569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FCB9DAB4-036D-4567-AFFF-A969D9763ED6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470BA22F-7749-4F91-A3B9-940720FF1F53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F1529C98-2A86-40E1-BB7D-62B531256DA9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B8C2D16D-D3D6-4E06-979D-EC0B2449480B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77E5D754-9950-4988-ADCA-0EFE18852706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637A33A-842E-4DB9-B981-C13D7C6B5CC3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5660A28C-89DA-4724-AB1C-D97C5CD94F2D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1530A2CB-51A5-42DF-BF0F-AA08F73EE8CA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A17A6ACD-E214-4AFF-865D-47DD7678BFF5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66D8F4E-38D1-4765-8FCC-69E0CC41AA59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12763C93-D3D7-4C1F-A525-A3BCB5593658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412C42DA-4F56-44F5-ADEB-D1F4F3EBD412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1EF077E2-D5EF-4D4B-A9D8-7DFFEF2D5EA4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52F1DDBF-2A2F-4BA6-B636-28A112F28AB4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4F42A011-DE7E-4EB6-B505-9220604865F7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E7DC5685-EEC2-4778-BE9D-7A1D75BA2CBF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91DCB9-1B98-4445-97B9-6CC22F7A884F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65B98EF-3945-4032-A895-246F6D291926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1708555D-2A1A-4E1A-B168-A4B0D9675E7C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EF1573E0-FAAE-4A77-A90F-61169D0E1CA3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600CE2AB-AA6F-489C-85F5-05CA33DEF590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31DEA59E-7A43-4906-B1FA-BD2818E391C6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FEC94747-783A-4206-B4F6-7FA702B934DE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AD0A40E6-48B4-4477-98F7-9C0E0A60A7FA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E2487F9E-413B-4861-979D-B60A338C0E4B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DF58B654-BBAA-4C19-96AB-83FBAE65B65E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7383D42-538D-43FA-AE14-E76183CDC479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416F637A-C9CE-4BEA-B91E-6F60B2511C47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1B77884E-BDA8-4D05-AB4A-E0104EC29797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E1516898-1AFB-46C7-85C1-5542389DFFE6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4D83C858-18A0-477D-B29D-9CC30B6B04F7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DA5487A-DFF0-44C7-A018-34A5BB8F754A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986AADD5-343D-4B84-A2BD-FE4110EF703A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681EEC5C-EA87-4549-8F56-A4CB23E9FD51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16F7BEC3-EB36-4D8E-81A2-212718C84923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EFA92AF0-0F97-472F-8FF8-3885FAAF5C15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E185D515-AEE6-4ECC-BD6C-0E498B1C125A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7076A671-E285-4EE0-9347-75D904AA3F4E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87A794AF-FDD3-414D-B5E7-CDAACF398055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025B3382-EBE8-414C-A8AB-0AAFCA91C658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391AFA2A-24D0-49A9-A66B-A33DE1CD0429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BC893723-3032-4524-9CF1-183113520BFF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E4A6E97B-4B87-4407-B1D1-53B5C1E5FF75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EA2686F8-CCBF-4B22-9FA1-0928770BB582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B95CBA35-39F2-4F78-98D4-FB98396A84CF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9C1A045C-0320-4DFB-B3D9-D5F546782BE5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C83F7882-A44B-4714-83E4-D5373E0871D5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488F13BA-8401-4408-8279-6E5B7D3BACBF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14A872FC-936E-4CDD-85FD-D57E872CB8C4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30B53E7C-AE94-4C45-8EC4-904B1F9B1D5A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D5C52DB3-6D34-4FCF-954A-539CFCB3C183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F6055F21-D40A-4BF1-9AD5-68FFB3D6AF4F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1C90B7C3-09C6-45ED-B27A-49FA68E58D90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F5074906-4227-4877-80B1-796E7C25AEC6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EDABA103-C815-481B-9D23-0673AE05E3C5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D1D7CF7D-32CC-4280-B91D-CF263DB79835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C832A748-4CFC-453E-B086-1AB793903F61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D8FA1FE-5E86-41FF-B3FD-C8FA72396DEE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D5F34CE2-1760-4A0F-8DE9-98949AFA1D9A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4FAD823C-0F99-4A5C-A924-CDD5327EA3DF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470B6292-D025-41AF-9224-4C314318C2C3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EF7018BE-281D-4194-A27B-548F026E0AB2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EF78C96D-B3D0-4DF8-9048-E28D04A84F25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EB631E7-0B89-4AB6-B72D-78838F064F59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2CE6700D-2C15-4FDA-8884-49789D766E22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5B7A65DF-F4C7-4D0F-ABD0-1F7BA9B4D4EB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C1FAE5F-9147-4FE5-BDC3-2E098C46ADC5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5799EA57-B83F-4790-887F-7582AECD6E3D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B6DEFBCD-E2FF-4E02-957C-71DFB89F2543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0A69547A-B9F1-4425-A40B-F52DA350D5B1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53157F90-4392-4394-93DD-6CD07ACFAA20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5C8816ED-2EFE-45AD-BE99-030AC9D9CCA7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18413D32-931F-4BE8-B6E8-0864D2CB4207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C02A056C-BFAC-46AC-89E7-1D692B74D458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CE638BCB-516B-4842-983A-0F21965699ED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106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622B0198-F348-41F1-BCF2-AAD574C50D61}"/>
            </a:ext>
          </a:extLst>
        </xdr:cNvPr>
        <xdr:cNvSpPr txBox="1"/>
      </xdr:nvSpPr>
      <xdr:spPr>
        <a:xfrm>
          <a:off x="4711065" y="198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44824</xdr:rowOff>
    </xdr:from>
    <xdr:to>
      <xdr:col>3</xdr:col>
      <xdr:colOff>2040234</xdr:colOff>
      <xdr:row>5</xdr:row>
      <xdr:rowOff>149824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E37931A-857F-48ED-A92E-77844F73F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546" y="387724"/>
          <a:ext cx="2015693" cy="617445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8F556907-8A08-45A4-9E05-35CA96B966CF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901EE850-BC4E-4285-8C5E-EB5D18F1CA69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29D32DD9-B4F8-43BB-B391-C81EC899088D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4944F43F-3C91-4A60-953A-9A3737765DF9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263748BE-F3D0-46C6-85B4-582305E20F76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AEE8F44E-4A99-4A08-A2D4-134E505FBB56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56489E65-B9DD-401C-BACE-6F7E0E6D52C4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49818032-4B42-4E0F-A98E-E189E4E28C17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CBBB851B-8F4A-4458-88B8-8C592886E895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DB129307-34D1-4A10-9376-E77DE41AB9E1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F5D28321-61D5-4F74-B057-F4D373096C00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F0678C5B-0EE9-45F6-8F14-332CA9340E5F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BB4D0AC3-40F4-426B-B63E-FA2408F2D9E1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D63120AE-418C-4342-B866-83C025EC5834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C0131A2C-03BB-42D1-9B0C-6B41F1E590FB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28D9BE08-666C-4815-A104-0DE8952913E3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AC978781-6A2A-4DF8-98F7-5E1CF808331C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897CC146-F270-4E2B-BB30-AB92D00372C9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13F589B1-7C29-46A1-968F-DC1C7360612A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730E6364-940B-4CD9-8848-D3DC00225BEC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A0B1790D-ABA4-4138-8542-065571A62F83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15CDED58-E277-4B90-9490-D294CD4BA1AA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FD6F6EF-F343-458B-BA99-9914022CB27F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582601AB-0FD6-4FD6-869B-8662B0B944E1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9DCF1316-9812-4DE7-A11C-2F4FD56BC617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FAA3296-1AAC-4791-8978-3AB99734EEA3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1FD23EAB-C097-4B58-B905-08006BDE1074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825DA48D-8665-4ED4-9F92-7D2C5D49D417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449EED0E-CCEB-4F04-BD5C-C11D590681FD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7F56AC63-A9BA-4460-86CB-969BBFDECF07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7F594571-55A6-4AF8-BD5A-93F9D5A453D2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1ED61B6F-E429-41C9-855E-AD699298BF4A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753BCD9F-F4A4-408C-8328-B1AF154D05C7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CEB5B258-3582-4CC2-8522-36E9C824D2D7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80697134-9D08-47EA-870E-9FFC7637CFD9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224C3288-3045-4278-B105-316C2695C96F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14AFBAB-22FE-4112-B494-64D7E3A8D43C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DC3AABD3-896D-4D3A-834C-831573892ADF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D81774E0-CA73-41FC-BE9E-BC810FC844D1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2F5B3E57-D8ED-4F6F-B5C3-A498587E586C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5C108781-21B1-4CC0-B63E-105EC02A3C1F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BFE47BB1-4374-497E-9482-9C85F673BF53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FBC07FBB-698B-41FA-9277-9FA2FCDC30F3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751B408E-B405-496B-9B2D-AD3DFE9A96CF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82E5BA89-7544-410B-B845-B4CF2FC5E87B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52CE3101-1F55-430D-B6F2-17305D4BCE58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C3971248-0B5A-49E5-BA01-E872DDBE1062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F5AEB870-34B3-4099-BA5F-DA6EB721643B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08FB24F9-BBDE-4ED9-95D9-21ACA18353FC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467F10B6-E7E5-4917-941A-013FA33E0940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F4B4ECBB-1C25-41B9-B449-36BF0101517A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DCB3B88B-4998-464E-9297-90622B58C06D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1DF5B4C1-5E06-4C70-AF04-B34B09E47F55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934D1B2-DDD6-48CD-9CB9-8B1A29818AC0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90F475AF-E21F-4BDF-ADDD-79E4EAD85335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8686D179-21C4-4E48-B901-49FB27EC3464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79808B53-A196-4B37-BAEF-1AE0DBFBD744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FB543F81-FA84-4B01-937D-2A55C26D66D4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A820810B-C85B-4387-8284-7898FDBDD03A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6F71C317-833C-4147-9260-FE9490B5D1A5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88E39620-D830-4C67-B54A-45D7442C0E5B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FBCD7CDD-2510-4EA3-8183-5B219B8E5410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BA2AE5C4-C3AB-47F4-9B94-1A1FAA713B7B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4A6CD77C-91C6-447F-A2C3-7BAB1EA4080B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B31C6228-5892-466F-94FA-92705DEFD79D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B33CC3FD-4FB7-41CF-8544-3A60B890502D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0A5FCAD1-F572-4093-90DA-42A45C77BADD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6B2D9AE-1316-426F-970C-5B8641BA3A07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91C9DB9C-0C5C-4957-8FD4-4F2A8FB7E4DA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7DD85798-B39C-411A-B93A-014C86849F8A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3BD4349D-6F6D-4F86-AE86-C6D76B94D7CF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A33F58B1-6BE6-4A98-B251-6A3464DF9BE2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47CF500-69E5-4E47-BF48-C6680403D63C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A3856868-2DE2-4076-94B0-06CEA545B355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7CDC4E24-D6F1-4A9F-B089-2A105090145C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5FB0E324-886B-4ED5-8FB9-E62217179952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9FF3D815-875B-4B81-9E18-B02139EC34C9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A9A39A63-CA70-4FDA-8C4C-9050055FD424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EC0809C1-1381-4FA6-BC74-5AD841B58677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7EDA87F5-7E82-4159-8E34-9ECBE09E826E}"/>
            </a:ext>
          </a:extLst>
        </xdr:cNvPr>
        <xdr:cNvSpPr txBox="1"/>
      </xdr:nvSpPr>
      <xdr:spPr>
        <a:xfrm>
          <a:off x="4711065" y="1157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44824</xdr:rowOff>
    </xdr:from>
    <xdr:to>
      <xdr:col>3</xdr:col>
      <xdr:colOff>2040234</xdr:colOff>
      <xdr:row>5</xdr:row>
      <xdr:rowOff>149824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1BE3DE4-97E0-48E7-ACDC-024E0A563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546" y="387724"/>
          <a:ext cx="2015693" cy="617445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61B8C52-5DDB-4C86-A8A2-E1A918A7B424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0A914D5-51ED-4355-B811-E00510AFACC6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DBE7D20A-6C48-43C2-BF04-75B527D3D972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720F165A-0CA2-4769-9399-97E2FE55410C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A3AAE74-91C9-45C8-A406-9DD7104D7CD2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B384D0B-7735-4836-888A-454D78A05997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4ACDD55C-2A82-498B-879B-9D2FE3C709AB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3FBFD5F5-B8FD-471D-9E23-C4BD277E8FDA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89959064-70F4-476F-8A7B-DA5B96CA2E95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74CB6B19-0D58-4617-B0FA-F12745AEBAE3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60AA6927-4865-49BB-B83E-54DA73BC119E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36761E09-532A-493B-918F-C043196E112A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F5EF690F-C910-4EF1-B7AF-F2CBC83F4DBD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942226D2-4941-433C-9F08-9110F3046023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4FB08E6F-8379-499F-AA63-58267FCD4A33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C6084DC6-4072-472D-8351-23465B6685AE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447EE1C-E105-4354-A26C-CB209B96604B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FD21E626-441A-431A-A7F4-AC7D5C9353B7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A8D4DF32-30B6-40E2-A844-237E8099B993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C6035D8-5E17-497F-AAD3-C49BD01843D9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8482D06D-ADEC-4BE8-B87B-22DE5FCDCB4C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1DF21623-AF1F-4227-906E-620F2C38167D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9B70D935-576E-4F97-80C5-69B85E560C6C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D049155-9345-4DDD-A24E-C1C5C26ED830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339E9EA-CAC0-4ECA-84F1-1A8575BFE27D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718E3F1B-9E5C-409F-BD6B-D7BC6A6BA6E5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B667A73E-98C3-4831-89DC-1E77BB177218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DD244771-F64E-4411-BE4A-536CA960838A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4D853D9C-B494-48BB-8E81-72926F0115B9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DC9BEAFF-6EB6-46D3-BF1E-3BA509506840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3BDDF21D-5042-4E05-8F9E-92E06D05C942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84F0AF-677F-44E4-A3AD-CA965F0E55E2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E492BE9-79AA-4DA4-B0B0-29DB1289786B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CC8ABC40-D761-4426-878E-4A8BEBFBB46D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688D70BD-EBC1-47CF-BCF8-104255C19DB3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ED4F779-3C79-484A-967D-0948B37C1BF2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F60A063-BA10-46FC-B3AD-82B05B083DDC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5EEB2D0F-2222-4616-9131-D7B1AF58EB1B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A6FD5B0B-6FB9-4921-B765-5D01679FB59B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EF83A43C-9256-40C2-B394-C49A7AE33F6D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332C1FC8-9701-4210-AC0C-1F67AE257846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BAED9F90-1640-4905-BB37-A2C69B6BA6AA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58351BD5-2449-475C-9D09-F823360F6BA7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3749C5E6-AFF5-484C-AB59-7F5124D041B0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F4797295-DBD9-4C31-908D-0C0ACC4CAAFF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22875FF3-B7EF-4760-BDBF-6AB52EB28E81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F3E460A3-AABE-4280-BBA7-8737BC9F36AD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E5995AED-D556-4A91-B0A2-A8E34358AF4C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137AD4F5-96F7-46EB-88CA-B39A47CE9198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1867F165-E140-4DE0-A702-1FD0BCADCEC2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80DD3F27-9896-4A7C-9238-AC13D4644538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8CEEF17B-32D7-474C-A746-A7483371F4C8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03AA059A-E8E9-4529-8789-D4CD0F0867AE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84081F54-85A2-407D-9632-80397D9CAE69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958CCAFA-D5AE-4C2F-9DB4-93CC574B4636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09A8A8D6-CCC5-4898-AAF5-6D037EEC2939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09DF848F-527B-41A3-99EC-B87E9F671E82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8A97699-4718-4259-B408-E38E572640D0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3B5B009F-A70C-465D-BBA2-666D48F48356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343A8117-F1C9-40B9-9B83-107F0CFEB8A2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0F306340-6158-4395-909E-E710C8DC4DFA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6B638753-3803-4EF8-A701-99A974457E35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4AA295B0-4990-42C6-B0FF-AFFE794C181A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2CE2ED10-1A00-4478-A296-0C1FFCECE031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640349F3-8740-402B-81FA-F9DC5E77BEB2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46E625E1-F553-4492-9D6E-9E070600A132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78D9CF90-8F5C-4C10-8926-7842118CCCFE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552AB9DF-48F1-487A-9FF7-6CF5363DB925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56554635-4B57-4C9F-9302-2A70D2815F42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7221946D-184E-4EE7-846B-F77E06F522DA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58AD58B6-B89E-48B8-84C4-A500719E12A0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1A1EE97D-1DB2-4F77-B5B4-A3A6085F0F51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361A000F-A1E3-48A7-9CA6-9D03F9F362D4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8035F676-DBAD-4ED6-A309-7B4E7949C53F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2455789A-7ECF-4A11-BD95-A9C44E224E0B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07FA69E6-F1AA-488B-92A2-C2E5237F11D2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55BF72C6-C9AD-4958-8B27-A54626689A47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E0A18A18-475A-466C-AFA6-FEA5343609C5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987F7930-DFA6-45E7-9577-04CF7E05529C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B4CA3683-6416-4B55-90EE-AD16126DD1FC}"/>
            </a:ext>
          </a:extLst>
        </xdr:cNvPr>
        <xdr:cNvSpPr txBox="1"/>
      </xdr:nvSpPr>
      <xdr:spPr>
        <a:xfrm>
          <a:off x="4711065" y="12580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44824</xdr:rowOff>
    </xdr:from>
    <xdr:to>
      <xdr:col>3</xdr:col>
      <xdr:colOff>2040234</xdr:colOff>
      <xdr:row>5</xdr:row>
      <xdr:rowOff>149824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44670E1-CD02-4544-A6C6-4815EC1E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546" y="387724"/>
          <a:ext cx="2015693" cy="617445"/>
        </a:xfrm>
        <a:prstGeom prst="rect">
          <a:avLst/>
        </a:prstGeom>
      </xdr:spPr>
    </xdr:pic>
    <xdr:clientData/>
  </xdr:two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D4789A9-96A4-4C73-B813-4B1F438BFF8E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5D69D43-A72D-43D8-B0FD-FE34F3D44CE9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C8978298-EA3C-4C14-8A3E-FF9B3150BAD1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C08445CB-1AB0-4BAE-A1CB-09ED18683C08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CB7E7BBA-3D09-4D76-8560-745B8DB8CFB2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8E33D23E-F688-4814-B409-AA7EE131BA6B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999FC8E6-5A41-4BA9-B19A-28E0E5C737DD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98DD7746-4202-423A-986B-05384C564922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2C1AD2D5-796E-4351-833F-F7AC65E945D6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F9DB8C6-1F0D-4A7B-ABB0-A0F635074B14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C204A412-CAFF-4EA1-8546-E9D694ED2E8E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709526E8-0C2C-43E8-83DA-7CA75250D4E3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6019CD27-F69B-43E4-B3A3-254C5F1CFF2A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7397EB8C-8EE7-4C06-B6EC-DFE0BA142317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FDC15D0D-8126-4F0E-98CD-2EC9625299E9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C44F7014-0BD6-4BF9-B222-2B443227AF87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DD33F2AF-0C5F-4CE5-A536-2B8D2B5D8B6F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9F0307EF-471A-453B-B8D7-D99FB19B0A1C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511FA1C0-0E15-48D9-933B-975BE2D163A5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784CDDA6-3334-43E1-88B0-11F4302860BA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83843EF-9ABD-4883-8E9E-30A99D4A5CC9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1183C54-0B19-4491-8050-CBFC225A08EA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EBED643C-6A51-4989-B361-DA1F3E35F5EC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12F0DF2-7AF0-4267-81D6-7428E7388262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8DDD4B80-D948-45DC-BA7E-DCB752ADC35C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CD33287F-4EC2-4FD6-AC6A-DE0A31063B2F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EB3EC51E-0210-4E03-8A3C-C32ED249D01B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123E7BFE-6FDD-4B09-B4C5-70633714410B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51CE60FA-9616-4172-9353-D8309361B38D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C80CC643-4EF8-442D-92CE-CC2413B628BB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2960F7DC-F48A-4487-B970-284773CB6DD7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F39812A7-6E15-4A9B-AA23-900C579ECAAF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40CE83E1-15E2-48C0-A14E-FA7E1AB40186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D41A866D-9E0C-4B62-9EEF-0B87762985B0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67F8659E-8DBC-45E2-AA39-EFD9184E3E83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7F79FA0-E0F6-47B9-A3BD-6B1029324009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926BC2C6-0772-4F19-98F8-85E56EAED769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62F68B57-EB6E-47A3-8A25-9DBC265920CF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BA373E08-38C3-4E92-B683-465749496FEC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3B225DF4-C10F-4D81-BACB-06A93C23EBC6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BCD62DC1-C46F-41E9-802E-820EFC92F00A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D36606AA-CB38-4F68-A282-1514663DB059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F4B1628B-5F4B-4226-A7E8-0251F0C5B0DD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AB2DFA8B-949A-44DB-922E-58AA67A5F071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B6FA3F40-E389-4BF8-A4A5-AE739DC235BB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43BA1351-8B75-4E78-A1FF-D2660F376747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41174FE9-395B-4EE0-A95F-C2CBA31D6502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1DFA0551-16F9-47F8-AFDB-64F1CE317134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1E3A2E4F-D0C7-44A5-B71B-EE885424EF96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D1A85750-B42C-4D8C-AFE3-348B2C88A575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18D09D85-BA8E-4366-B59C-5898B446A8AA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4529090D-2D80-4C93-8F90-8A0B8467B66F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261B8673-3672-4834-8F4F-64076EBD4731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A38B7B17-4BC0-40CD-8459-E7EB71CA339E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BA0615F9-A67A-4DD5-AF18-409B80761F54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729729E5-F81C-4000-B083-21D230A3F040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47883039-E2C8-4A8D-A68B-CCD51A9B219E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9DB071D5-1372-4DF7-85A5-7124A026F217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6D658B28-24E3-42F1-A215-62A7EB3356B0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E9EB2EBF-21B8-4CA1-B3C9-67FC29FBB72F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567DA4B-6D72-4DE3-B410-66EAEC8DE314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B1EB643B-6A08-4E35-BB69-B63618A47D11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F381C5D-2667-42F2-93D7-49B6DE029AF6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F994BE9E-6506-4265-9FB5-7F54B1C5C92A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345EB3A1-EE1C-4ED4-97D5-2F520BEDF688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7AEA5101-332F-4A0D-AB23-B27D851928D1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4BB8C80C-6B58-4843-9E98-5FF1AEAE6622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CB20CE67-0544-494F-B992-68C743E76433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DE3FD9F7-C5B8-482E-AC52-1C9C68597457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1E7145C5-D5B8-49B1-8316-76D155C66262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B9A64FB8-DF98-4F7C-ABE3-26944783593E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CF3B9D65-179D-4F00-A86C-4551D80D6A13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21F503DC-210D-483A-B362-1F231AF000BB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0729F905-C535-4092-9EEA-EDE88A1A0BBC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EFE037D3-4005-40BD-A828-E0BC7A0CE37A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9113EECA-5B0D-4CC7-8A43-E8F93A02B0D6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D2996B56-08C9-4891-9493-C50CDA41E375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DEF374B5-7659-4ECC-A64D-EF4432FB8439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DF1F741-FE2C-4A24-8DF0-8DD13F44DEFA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3895725</xdr:colOff>
      <xdr:row>67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0F9A38D6-C39E-45E5-9D12-2D1F082220A7}"/>
            </a:ext>
          </a:extLst>
        </xdr:cNvPr>
        <xdr:cNvSpPr txBox="1"/>
      </xdr:nvSpPr>
      <xdr:spPr>
        <a:xfrm>
          <a:off x="4711065" y="1274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44824</xdr:rowOff>
    </xdr:from>
    <xdr:to>
      <xdr:col>3</xdr:col>
      <xdr:colOff>2040234</xdr:colOff>
      <xdr:row>5</xdr:row>
      <xdr:rowOff>54910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2B05DB-97BC-46D4-B177-04EB73358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546" y="372484"/>
          <a:ext cx="2015693" cy="55491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11206</xdr:colOff>
      <xdr:row>2</xdr:row>
      <xdr:rowOff>44824</xdr:rowOff>
    </xdr:from>
    <xdr:to>
      <xdr:col>3</xdr:col>
      <xdr:colOff>2040234</xdr:colOff>
      <xdr:row>5</xdr:row>
      <xdr:rowOff>93010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2611161-96A2-40FD-A705-B94B5297A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146" y="456304"/>
          <a:ext cx="2015693" cy="600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HVAC\09_V&#253;po&#269;ty%20a%20&#353;ablony\2_ZTI\1_&#352;ABLONY%20DOKUMENT&#366;\02_TECHNICK&#193;%20SPECIFIKACE\Specifikace%20potrub&#237;%20a%20izolac&#237;%20ZTI%20(2024-05-27).xlsx" TargetMode="External"/><Relationship Id="rId1" Type="http://schemas.openxmlformats.org/officeDocument/2006/relationships/externalLinkPath" Target="/HVAC/09_V&#253;po&#269;ty%20a%20&#353;ablony/2_ZTI/1_&#352;ABLONY%20DOKUMENT&#366;/02_TECHNICK&#193;%20SPECIFIKACE/Specifikace%20potrub&#237;%20a%20izolac&#237;%20ZTI%20(2024-05-2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ifikace potrubí"/>
      <sheetName val="Tabulka do zprávy"/>
      <sheetName val="Vstupní data"/>
    </sheetNames>
    <sheetDataSet>
      <sheetData sheetId="0"/>
      <sheetData sheetId="1"/>
      <sheetData sheetId="2">
        <row r="4">
          <cell r="B4">
            <v>15</v>
          </cell>
          <cell r="C4">
            <v>15</v>
          </cell>
          <cell r="D4">
            <v>21.3</v>
          </cell>
          <cell r="E4" t="str">
            <v>x</v>
          </cell>
          <cell r="F4">
            <v>2.6</v>
          </cell>
          <cell r="G4">
            <v>16.100000000000001</v>
          </cell>
          <cell r="H4" t="str">
            <v>DN 15</v>
          </cell>
          <cell r="I4" t="str">
            <v>Potrubí ocelové bezešvé 21,3x2,6</v>
          </cell>
          <cell r="J4">
            <v>7850</v>
          </cell>
          <cell r="K4">
            <v>6.6915923521462597E-2</v>
          </cell>
          <cell r="L4">
            <v>2.0358305793425258E-4</v>
          </cell>
          <cell r="M4">
            <v>1.1990422433176553</v>
          </cell>
          <cell r="N4">
            <v>90</v>
          </cell>
          <cell r="O4">
            <v>1.1199777810047612E-2</v>
          </cell>
          <cell r="P4">
            <v>54</v>
          </cell>
          <cell r="Q4">
            <v>50</v>
          </cell>
          <cell r="R4">
            <v>0.04</v>
          </cell>
          <cell r="S4">
            <v>90</v>
          </cell>
          <cell r="T4">
            <v>10</v>
          </cell>
          <cell r="U4">
            <v>0.14445134372504764</v>
          </cell>
          <cell r="V4">
            <v>12.863044062184359</v>
          </cell>
          <cell r="W4">
            <v>13.375460916249784</v>
          </cell>
          <cell r="X4">
            <v>0.15</v>
          </cell>
          <cell r="Y4">
            <v>0.1</v>
          </cell>
          <cell r="Z4">
            <v>45</v>
          </cell>
          <cell r="AA4">
            <v>10</v>
          </cell>
          <cell r="AF4">
            <v>30</v>
          </cell>
          <cell r="AG4">
            <v>30</v>
          </cell>
          <cell r="AH4">
            <v>13</v>
          </cell>
        </row>
        <row r="5">
          <cell r="B5">
            <v>20</v>
          </cell>
          <cell r="C5">
            <v>20</v>
          </cell>
          <cell r="D5">
            <v>26.9</v>
          </cell>
          <cell r="E5" t="str">
            <v>x</v>
          </cell>
          <cell r="F5">
            <v>2.2999999999999998</v>
          </cell>
          <cell r="G5">
            <v>22.299999999999997</v>
          </cell>
          <cell r="H5" t="str">
            <v>DN 20</v>
          </cell>
          <cell r="I5" t="str">
            <v>Potrubí ocelové bezešvé 26,9x2,3</v>
          </cell>
          <cell r="J5">
            <v>7850</v>
          </cell>
          <cell r="K5">
            <v>8.4508842381565433E-2</v>
          </cell>
          <cell r="L5">
            <v>3.9057065267591692E-4</v>
          </cell>
          <cell r="M5">
            <v>1.395347801869868</v>
          </cell>
          <cell r="N5">
            <v>90</v>
          </cell>
          <cell r="O5">
            <v>1.2079423753052758E-2</v>
          </cell>
          <cell r="P5">
            <v>62.8</v>
          </cell>
          <cell r="Q5">
            <v>50</v>
          </cell>
          <cell r="R5">
            <v>0.04</v>
          </cell>
          <cell r="S5">
            <v>90</v>
          </cell>
          <cell r="T5">
            <v>10</v>
          </cell>
          <cell r="U5">
            <v>0.16198955045847005</v>
          </cell>
          <cell r="V5">
            <v>14.069923969230393</v>
          </cell>
          <cell r="W5">
            <v>13.529232385547923</v>
          </cell>
          <cell r="X5">
            <v>0.18</v>
          </cell>
          <cell r="Y5">
            <v>0.1</v>
          </cell>
          <cell r="Z5">
            <v>45</v>
          </cell>
          <cell r="AA5">
            <v>10</v>
          </cell>
          <cell r="AF5">
            <v>30</v>
          </cell>
          <cell r="AG5">
            <v>30</v>
          </cell>
          <cell r="AH5">
            <v>13</v>
          </cell>
        </row>
        <row r="6">
          <cell r="B6">
            <v>25</v>
          </cell>
          <cell r="C6">
            <v>25</v>
          </cell>
          <cell r="D6">
            <v>33.700000000000003</v>
          </cell>
          <cell r="E6" t="str">
            <v>x</v>
          </cell>
          <cell r="F6">
            <v>2.6</v>
          </cell>
          <cell r="G6">
            <v>28.500000000000004</v>
          </cell>
          <cell r="H6" t="str">
            <v>DN 25</v>
          </cell>
          <cell r="I6" t="str">
            <v>Potrubí ocelové bezešvé 33,7x2,6</v>
          </cell>
          <cell r="J6">
            <v>7850</v>
          </cell>
          <cell r="K6">
            <v>0.10587167242597605</v>
          </cell>
          <cell r="L6">
            <v>6.379396582195776E-4</v>
          </cell>
          <cell r="M6">
            <v>1.9941290784587726</v>
          </cell>
          <cell r="N6">
            <v>90</v>
          </cell>
          <cell r="O6">
            <v>1.766203389848181E-2</v>
          </cell>
          <cell r="P6">
            <v>89.7</v>
          </cell>
          <cell r="Q6">
            <v>60</v>
          </cell>
          <cell r="R6">
            <v>0.04</v>
          </cell>
          <cell r="S6">
            <v>90</v>
          </cell>
          <cell r="T6">
            <v>10</v>
          </cell>
          <cell r="U6">
            <v>0.16559683286822266</v>
          </cell>
          <cell r="V6">
            <v>14.287264244303842</v>
          </cell>
          <cell r="W6">
            <v>12.958866269018932</v>
          </cell>
          <cell r="X6">
            <v>0.18</v>
          </cell>
          <cell r="Y6">
            <v>0.1</v>
          </cell>
          <cell r="Z6">
            <v>45</v>
          </cell>
          <cell r="AA6">
            <v>10</v>
          </cell>
          <cell r="AF6">
            <v>35</v>
          </cell>
          <cell r="AG6">
            <v>35</v>
          </cell>
          <cell r="AH6">
            <v>13</v>
          </cell>
        </row>
        <row r="7">
          <cell r="B7">
            <v>32</v>
          </cell>
          <cell r="C7">
            <v>32</v>
          </cell>
          <cell r="D7">
            <v>42.4</v>
          </cell>
          <cell r="E7" t="str">
            <v>x</v>
          </cell>
          <cell r="F7">
            <v>2.6</v>
          </cell>
          <cell r="G7">
            <v>37.199999999999996</v>
          </cell>
          <cell r="H7" t="str">
            <v>DN 32</v>
          </cell>
          <cell r="I7" t="str">
            <v>Potrubí ocelové bezešvé 42,4x2,6</v>
          </cell>
          <cell r="J7">
            <v>7850</v>
          </cell>
          <cell r="K7">
            <v>0.13320352851220721</v>
          </cell>
          <cell r="L7">
            <v>1.0868653944359245E-3</v>
          </cell>
          <cell r="M7">
            <v>2.5519722611787565</v>
          </cell>
          <cell r="N7">
            <v>90</v>
          </cell>
          <cell r="O7">
            <v>1.9301945263655692E-2</v>
          </cell>
          <cell r="P7">
            <v>114.8</v>
          </cell>
          <cell r="Q7">
            <v>60</v>
          </cell>
          <cell r="R7">
            <v>0.04</v>
          </cell>
          <cell r="S7">
            <v>90</v>
          </cell>
          <cell r="T7">
            <v>10</v>
          </cell>
          <cell r="U7">
            <v>0.18712762220983062</v>
          </cell>
          <cell r="V7">
            <v>15.973175042684613</v>
          </cell>
          <cell r="W7">
            <v>13.130800203097724</v>
          </cell>
          <cell r="X7">
            <v>0.18</v>
          </cell>
          <cell r="Y7">
            <v>0.1</v>
          </cell>
          <cell r="Z7">
            <v>45</v>
          </cell>
          <cell r="AA7">
            <v>10</v>
          </cell>
          <cell r="AF7">
            <v>35</v>
          </cell>
          <cell r="AG7">
            <v>35</v>
          </cell>
          <cell r="AH7">
            <v>13</v>
          </cell>
        </row>
        <row r="8">
          <cell r="B8">
            <v>40</v>
          </cell>
          <cell r="C8">
            <v>40</v>
          </cell>
          <cell r="D8">
            <v>48.3</v>
          </cell>
          <cell r="E8" t="str">
            <v>x</v>
          </cell>
          <cell r="F8">
            <v>2.6</v>
          </cell>
          <cell r="G8">
            <v>43.099999999999994</v>
          </cell>
          <cell r="H8" t="str">
            <v>DN 40</v>
          </cell>
          <cell r="I8" t="str">
            <v>Potrubí ocelové bezešvé 48,3x2,6</v>
          </cell>
          <cell r="J8">
            <v>7850</v>
          </cell>
          <cell r="K8">
            <v>0.151738925168387</v>
          </cell>
          <cell r="L8">
            <v>1.4589634823087333E-3</v>
          </cell>
          <cell r="M8">
            <v>2.9302797069313855</v>
          </cell>
          <cell r="N8">
            <v>90</v>
          </cell>
          <cell r="O8">
            <v>2.0414069063026476E-2</v>
          </cell>
          <cell r="P8">
            <v>131.9</v>
          </cell>
          <cell r="Q8">
            <v>60</v>
          </cell>
          <cell r="R8">
            <v>0.04</v>
          </cell>
          <cell r="S8">
            <v>90</v>
          </cell>
          <cell r="T8">
            <v>10</v>
          </cell>
          <cell r="U8">
            <v>0.20130899924919579</v>
          </cell>
          <cell r="V8">
            <v>17.089895685689662</v>
          </cell>
          <cell r="W8">
            <v>13.232253565421706</v>
          </cell>
          <cell r="X8">
            <v>0.27</v>
          </cell>
          <cell r="Y8">
            <v>0.1</v>
          </cell>
          <cell r="Z8">
            <v>45</v>
          </cell>
          <cell r="AA8">
            <v>10</v>
          </cell>
          <cell r="AF8">
            <v>40</v>
          </cell>
          <cell r="AG8">
            <v>40</v>
          </cell>
          <cell r="AH8">
            <v>13</v>
          </cell>
        </row>
        <row r="9">
          <cell r="B9">
            <v>50</v>
          </cell>
          <cell r="C9">
            <v>50</v>
          </cell>
          <cell r="D9">
            <v>60.3</v>
          </cell>
          <cell r="E9" t="str">
            <v>x</v>
          </cell>
          <cell r="F9">
            <v>2.9</v>
          </cell>
          <cell r="G9">
            <v>54.5</v>
          </cell>
          <cell r="H9" t="str">
            <v>DN 50</v>
          </cell>
          <cell r="I9" t="str">
            <v>Potrubí ocelové bezešvé 60,3x2,9</v>
          </cell>
          <cell r="J9">
            <v>7850</v>
          </cell>
          <cell r="K9">
            <v>0.1894380370114645</v>
          </cell>
          <cell r="L9">
            <v>2.3328288948312706E-3</v>
          </cell>
          <cell r="M9">
            <v>4.1051536779649727</v>
          </cell>
          <cell r="N9">
            <v>90</v>
          </cell>
          <cell r="O9">
            <v>2.2676015773611127E-2</v>
          </cell>
          <cell r="P9">
            <v>184.7</v>
          </cell>
          <cell r="Q9">
            <v>60</v>
          </cell>
          <cell r="R9">
            <v>0.04</v>
          </cell>
          <cell r="S9">
            <v>90</v>
          </cell>
          <cell r="T9">
            <v>10</v>
          </cell>
          <cell r="U9">
            <v>0.22943376187855793</v>
          </cell>
          <cell r="V9">
            <v>19.424107357337114</v>
          </cell>
          <cell r="W9">
            <v>13.429220966242767</v>
          </cell>
          <cell r="X9">
            <v>0.27</v>
          </cell>
          <cell r="Y9">
            <v>0.1</v>
          </cell>
          <cell r="Z9">
            <v>45</v>
          </cell>
          <cell r="AA9">
            <v>10</v>
          </cell>
          <cell r="AF9">
            <v>50</v>
          </cell>
          <cell r="AG9">
            <v>50</v>
          </cell>
          <cell r="AH9">
            <v>13</v>
          </cell>
        </row>
        <row r="10">
          <cell r="B10">
            <v>65</v>
          </cell>
          <cell r="C10">
            <v>65</v>
          </cell>
          <cell r="D10">
            <v>76.099999999999994</v>
          </cell>
          <cell r="E10" t="str">
            <v>x</v>
          </cell>
          <cell r="F10">
            <v>2.9</v>
          </cell>
          <cell r="G10">
            <v>70.3</v>
          </cell>
          <cell r="H10" t="str">
            <v>DN 65</v>
          </cell>
          <cell r="I10" t="str">
            <v>Potrubí ocelové bezešvé 76,1x2,9</v>
          </cell>
          <cell r="J10">
            <v>7850</v>
          </cell>
          <cell r="K10">
            <v>0.23907520093818324</v>
          </cell>
          <cell r="L10">
            <v>3.8815084093448957E-3</v>
          </cell>
          <cell r="M10">
            <v>5.235143714756715</v>
          </cell>
          <cell r="N10">
            <v>90</v>
          </cell>
          <cell r="O10">
            <v>2.5654245609214248E-2</v>
          </cell>
          <cell r="P10">
            <v>235.6</v>
          </cell>
          <cell r="Q10">
            <v>60</v>
          </cell>
          <cell r="R10">
            <v>0.04</v>
          </cell>
          <cell r="S10">
            <v>90</v>
          </cell>
          <cell r="T10">
            <v>10</v>
          </cell>
          <cell r="U10">
            <v>0.26548070448443106</v>
          </cell>
          <cell r="V10">
            <v>22.283921909571653</v>
          </cell>
          <cell r="W10">
            <v>13.617130365509553</v>
          </cell>
          <cell r="X10">
            <v>0.27</v>
          </cell>
          <cell r="Y10">
            <v>0.1</v>
          </cell>
          <cell r="Z10">
            <v>45</v>
          </cell>
          <cell r="AA10">
            <v>10</v>
          </cell>
          <cell r="AF10">
            <v>75</v>
          </cell>
          <cell r="AG10">
            <v>75</v>
          </cell>
          <cell r="AH10">
            <v>13</v>
          </cell>
        </row>
        <row r="11">
          <cell r="B11">
            <v>80</v>
          </cell>
          <cell r="C11">
            <v>80</v>
          </cell>
          <cell r="D11">
            <v>88.9</v>
          </cell>
          <cell r="E11" t="str">
            <v>x</v>
          </cell>
          <cell r="F11">
            <v>3.2</v>
          </cell>
          <cell r="G11">
            <v>82.5</v>
          </cell>
          <cell r="H11" t="str">
            <v>DN 80</v>
          </cell>
          <cell r="I11" t="str">
            <v>Potrubí ocelové bezešvé 88,9x3,2</v>
          </cell>
          <cell r="J11">
            <v>7850</v>
          </cell>
          <cell r="K11">
            <v>0.27928758690413263</v>
          </cell>
          <cell r="L11">
            <v>5.3456162496238833E-3</v>
          </cell>
          <cell r="M11">
            <v>6.7631703991656487</v>
          </cell>
          <cell r="N11">
            <v>90</v>
          </cell>
          <cell r="O11">
            <v>4.2449199935305292E-2</v>
          </cell>
          <cell r="P11">
            <v>304.3</v>
          </cell>
          <cell r="Q11">
            <v>80</v>
          </cell>
          <cell r="R11">
            <v>0.04</v>
          </cell>
          <cell r="S11">
            <v>90</v>
          </cell>
          <cell r="T11">
            <v>10</v>
          </cell>
          <cell r="U11">
            <v>0.24409300868063163</v>
          </cell>
          <cell r="V11">
            <v>20.40389574663244</v>
          </cell>
          <cell r="W11">
            <v>12.609385991489154</v>
          </cell>
          <cell r="X11">
            <v>0.34</v>
          </cell>
          <cell r="Y11">
            <v>0.1</v>
          </cell>
          <cell r="Z11">
            <v>45</v>
          </cell>
          <cell r="AA11">
            <v>10</v>
          </cell>
          <cell r="AF11">
            <v>80</v>
          </cell>
          <cell r="AG11">
            <v>80</v>
          </cell>
          <cell r="AH11">
            <v>13</v>
          </cell>
        </row>
        <row r="12">
          <cell r="B12">
            <v>100</v>
          </cell>
          <cell r="C12">
            <v>100</v>
          </cell>
          <cell r="D12">
            <v>114.3</v>
          </cell>
          <cell r="E12" t="str">
            <v>x</v>
          </cell>
          <cell r="F12">
            <v>3.6</v>
          </cell>
          <cell r="G12">
            <v>107.1</v>
          </cell>
          <cell r="H12" t="str">
            <v>DN 100</v>
          </cell>
          <cell r="I12" t="str">
            <v>Potrubí ocelové bezešvé 114,3x3,6</v>
          </cell>
          <cell r="J12">
            <v>7850</v>
          </cell>
          <cell r="K12">
            <v>0.35908404030531338</v>
          </cell>
          <cell r="L12">
            <v>9.0088389474157256E-3</v>
          </cell>
          <cell r="M12">
            <v>9.8281019088225339</v>
          </cell>
          <cell r="N12">
            <v>90</v>
          </cell>
          <cell r="O12">
            <v>4.883291620739974E-2</v>
          </cell>
          <cell r="P12">
            <v>442.3</v>
          </cell>
          <cell r="Q12">
            <v>80</v>
          </cell>
          <cell r="R12">
            <v>0.04</v>
          </cell>
          <cell r="S12">
            <v>90</v>
          </cell>
          <cell r="T12">
            <v>10</v>
          </cell>
          <cell r="U12">
            <v>0.28707285098643026</v>
          </cell>
          <cell r="V12">
            <v>23.929728428552338</v>
          </cell>
          <cell r="W12">
            <v>12.776911823733691</v>
          </cell>
          <cell r="X12">
            <v>0.34</v>
          </cell>
          <cell r="Y12">
            <v>0.1</v>
          </cell>
          <cell r="Z12">
            <v>45</v>
          </cell>
          <cell r="AA12">
            <v>10</v>
          </cell>
          <cell r="AF12">
            <v>100</v>
          </cell>
          <cell r="AG12">
            <v>100</v>
          </cell>
          <cell r="AH12">
            <v>13</v>
          </cell>
        </row>
        <row r="13">
          <cell r="B13">
            <v>125</v>
          </cell>
          <cell r="C13">
            <v>125</v>
          </cell>
          <cell r="D13">
            <v>139.69999999999999</v>
          </cell>
          <cell r="E13" t="str">
            <v>x</v>
          </cell>
          <cell r="F13">
            <v>4</v>
          </cell>
          <cell r="G13">
            <v>131.69999999999999</v>
          </cell>
          <cell r="H13" t="str">
            <v>DN 125</v>
          </cell>
          <cell r="I13" t="str">
            <v>Potrubí ocelové bezešvé 139,7x4,0</v>
          </cell>
          <cell r="J13">
            <v>7850</v>
          </cell>
          <cell r="K13">
            <v>0.43888049370649407</v>
          </cell>
          <cell r="L13">
            <v>1.3622644750330763E-2</v>
          </cell>
          <cell r="M13">
            <v>13.386263465093043</v>
          </cell>
          <cell r="N13">
            <v>90</v>
          </cell>
          <cell r="O13">
            <v>5.5216632479494189E-2</v>
          </cell>
          <cell r="P13">
            <v>602.4</v>
          </cell>
          <cell r="Q13">
            <v>80</v>
          </cell>
          <cell r="R13">
            <v>0.04</v>
          </cell>
          <cell r="S13">
            <v>90</v>
          </cell>
          <cell r="T13">
            <v>10</v>
          </cell>
          <cell r="U13">
            <v>0.32923666099138327</v>
          </cell>
          <cell r="V13">
            <v>27.394794739902515</v>
          </cell>
          <cell r="W13">
            <v>12.909587586148374</v>
          </cell>
          <cell r="X13">
            <v>0.34</v>
          </cell>
          <cell r="Y13">
            <v>0.1</v>
          </cell>
          <cell r="Z13">
            <v>45</v>
          </cell>
          <cell r="AA13">
            <v>10</v>
          </cell>
          <cell r="AF13">
            <v>100</v>
          </cell>
          <cell r="AG13">
            <v>100</v>
          </cell>
          <cell r="AH13">
            <v>13</v>
          </cell>
        </row>
        <row r="14">
          <cell r="B14">
            <v>150</v>
          </cell>
          <cell r="C14">
            <v>150</v>
          </cell>
          <cell r="D14">
            <v>168.3</v>
          </cell>
          <cell r="E14" t="str">
            <v>x</v>
          </cell>
          <cell r="F14">
            <v>4</v>
          </cell>
          <cell r="G14">
            <v>160.30000000000001</v>
          </cell>
          <cell r="H14" t="str">
            <v>DN 150</v>
          </cell>
          <cell r="I14" t="str">
            <v>Potrubí ocelové svařované 168,3x4,0</v>
          </cell>
          <cell r="J14">
            <v>7850</v>
          </cell>
          <cell r="K14">
            <v>0.5287300435991622</v>
          </cell>
          <cell r="L14">
            <v>2.0181661892495536E-2</v>
          </cell>
          <cell r="M14">
            <v>16.207539331722824</v>
          </cell>
          <cell r="N14">
            <v>90</v>
          </cell>
          <cell r="O14">
            <v>8.4288930895814157E-2</v>
          </cell>
          <cell r="P14">
            <v>729.3</v>
          </cell>
          <cell r="Q14">
            <v>100</v>
          </cell>
          <cell r="R14">
            <v>0.04</v>
          </cell>
          <cell r="S14">
            <v>90</v>
          </cell>
          <cell r="T14">
            <v>10</v>
          </cell>
          <cell r="U14">
            <v>0.32089203098974145</v>
          </cell>
          <cell r="V14">
            <v>26.518337342359274</v>
          </cell>
          <cell r="W14">
            <v>12.291894906660263</v>
          </cell>
          <cell r="X14">
            <v>0.4</v>
          </cell>
          <cell r="Y14">
            <v>0.1</v>
          </cell>
          <cell r="Z14">
            <v>45</v>
          </cell>
          <cell r="AA14">
            <v>10</v>
          </cell>
          <cell r="AF14">
            <v>100</v>
          </cell>
          <cell r="AG14">
            <v>100</v>
          </cell>
          <cell r="AH14">
            <v>13</v>
          </cell>
        </row>
        <row r="15">
          <cell r="B15">
            <v>200</v>
          </cell>
          <cell r="C15">
            <v>200</v>
          </cell>
          <cell r="D15">
            <v>219.1</v>
          </cell>
          <cell r="E15" t="str">
            <v>x</v>
          </cell>
          <cell r="F15">
            <v>4.5</v>
          </cell>
          <cell r="G15">
            <v>210.1</v>
          </cell>
          <cell r="H15" t="str">
            <v>DN 200</v>
          </cell>
          <cell r="I15" t="str">
            <v>Potrubí ocelové svařované 219,1x4,5</v>
          </cell>
          <cell r="J15">
            <v>7850</v>
          </cell>
          <cell r="K15">
            <v>0.68832295040152358</v>
          </cell>
          <cell r="L15">
            <v>3.4669053582671791E-2</v>
          </cell>
          <cell r="M15">
            <v>23.81561280073754</v>
          </cell>
          <cell r="N15">
            <v>90</v>
          </cell>
          <cell r="O15">
            <v>0.10024822157605032</v>
          </cell>
          <cell r="P15">
            <v>1071.7</v>
          </cell>
          <cell r="Q15">
            <v>100</v>
          </cell>
          <cell r="R15">
            <v>0.04</v>
          </cell>
          <cell r="S15">
            <v>90</v>
          </cell>
          <cell r="T15">
            <v>10</v>
          </cell>
          <cell r="U15">
            <v>0.38746958048373059</v>
          </cell>
          <cell r="V15">
            <v>31.936253745449878</v>
          </cell>
          <cell r="W15">
            <v>12.425584656370987</v>
          </cell>
          <cell r="X15">
            <v>0.4</v>
          </cell>
          <cell r="Y15">
            <v>0.1</v>
          </cell>
          <cell r="Z15">
            <v>45</v>
          </cell>
          <cell r="AA15">
            <v>10</v>
          </cell>
          <cell r="AF15">
            <v>100</v>
          </cell>
          <cell r="AG15">
            <v>100</v>
          </cell>
          <cell r="AH15">
            <v>13</v>
          </cell>
        </row>
        <row r="16">
          <cell r="B16">
            <v>250</v>
          </cell>
          <cell r="C16">
            <v>250</v>
          </cell>
          <cell r="D16">
            <v>273</v>
          </cell>
          <cell r="E16" t="str">
            <v>x</v>
          </cell>
          <cell r="F16">
            <v>5</v>
          </cell>
          <cell r="G16">
            <v>263</v>
          </cell>
          <cell r="H16" t="str">
            <v>DN 250</v>
          </cell>
          <cell r="I16" t="str">
            <v>Potrubí ocelové svařované 273,0x5,0</v>
          </cell>
          <cell r="J16">
            <v>7850</v>
          </cell>
          <cell r="K16">
            <v>0.85765479443001358</v>
          </cell>
          <cell r="L16">
            <v>5.4325205564038109E-2</v>
          </cell>
          <cell r="M16">
            <v>33.04641312311103</v>
          </cell>
          <cell r="N16">
            <v>90</v>
          </cell>
          <cell r="O16">
            <v>0.11718140597889926</v>
          </cell>
          <cell r="P16">
            <v>1487.1</v>
          </cell>
          <cell r="Q16">
            <v>100</v>
          </cell>
          <cell r="R16">
            <v>0.04</v>
          </cell>
          <cell r="S16">
            <v>90</v>
          </cell>
          <cell r="T16">
            <v>10</v>
          </cell>
          <cell r="U16">
            <v>0.45723013966633469</v>
          </cell>
          <cell r="V16">
            <v>37.611916418675122</v>
          </cell>
          <cell r="W16">
            <v>12.531129986127427</v>
          </cell>
          <cell r="X16" t="str">
            <v>jako nádoba</v>
          </cell>
          <cell r="Y16">
            <v>0.1</v>
          </cell>
          <cell r="Z16">
            <v>45</v>
          </cell>
          <cell r="AA16">
            <v>10</v>
          </cell>
          <cell r="AF16">
            <v>100</v>
          </cell>
          <cell r="AG16">
            <v>100</v>
          </cell>
          <cell r="AH16">
            <v>13</v>
          </cell>
        </row>
        <row r="17">
          <cell r="B17">
            <v>300</v>
          </cell>
          <cell r="C17">
            <v>300</v>
          </cell>
          <cell r="D17">
            <v>323.89999999999998</v>
          </cell>
          <cell r="E17" t="str">
            <v>x</v>
          </cell>
          <cell r="F17">
            <v>5.6</v>
          </cell>
          <cell r="G17">
            <v>312.7</v>
          </cell>
          <cell r="H17" t="str">
            <v>DN 300</v>
          </cell>
          <cell r="I17" t="str">
            <v>Potrubí ocelové svařované 323,9x5,6</v>
          </cell>
          <cell r="J17">
            <v>7850</v>
          </cell>
          <cell r="K17">
            <v>1.0175618604977339</v>
          </cell>
          <cell r="L17">
            <v>7.6797245580633264E-2</v>
          </cell>
          <cell r="M17">
            <v>43.958634674390169</v>
          </cell>
          <cell r="N17">
            <v>90</v>
          </cell>
          <cell r="O17">
            <v>0.13317211258567135</v>
          </cell>
          <cell r="P17">
            <v>1978.1</v>
          </cell>
          <cell r="Q17">
            <v>100</v>
          </cell>
          <cell r="R17">
            <v>0.04</v>
          </cell>
          <cell r="S17">
            <v>90</v>
          </cell>
          <cell r="T17">
            <v>10</v>
          </cell>
          <cell r="U17">
            <v>0.52260514651817036</v>
          </cell>
          <cell r="V17">
            <v>42.959688038474241</v>
          </cell>
          <cell r="W17">
            <v>12.610134264175967</v>
          </cell>
          <cell r="X17" t="str">
            <v>jako nádoba</v>
          </cell>
          <cell r="Y17">
            <v>0.1</v>
          </cell>
          <cell r="Z17">
            <v>45</v>
          </cell>
          <cell r="AA17">
            <v>10</v>
          </cell>
          <cell r="AF17">
            <v>100</v>
          </cell>
          <cell r="AG17">
            <v>100</v>
          </cell>
          <cell r="AH17">
            <v>13</v>
          </cell>
        </row>
        <row r="18">
          <cell r="B18">
            <v>350</v>
          </cell>
          <cell r="C18">
            <v>350</v>
          </cell>
          <cell r="D18">
            <v>355.6</v>
          </cell>
          <cell r="E18" t="str">
            <v>x</v>
          </cell>
          <cell r="F18">
            <v>5.6</v>
          </cell>
          <cell r="G18">
            <v>344.40000000000003</v>
          </cell>
          <cell r="H18" t="str">
            <v>DN 350</v>
          </cell>
          <cell r="I18" t="str">
            <v>Potrubí ocelové svařované 355,6x5,6</v>
          </cell>
          <cell r="J18">
            <v>7850</v>
          </cell>
          <cell r="K18">
            <v>1.1171503476165305</v>
          </cell>
          <cell r="L18">
            <v>9.3157144302073586E-2</v>
          </cell>
          <cell r="M18">
            <v>48.336544568132474</v>
          </cell>
          <cell r="N18">
            <v>90</v>
          </cell>
          <cell r="O18">
            <v>0.14313096129755093</v>
          </cell>
          <cell r="P18">
            <v>2175.1</v>
          </cell>
          <cell r="Q18">
            <v>100</v>
          </cell>
          <cell r="R18">
            <v>0.04</v>
          </cell>
          <cell r="S18">
            <v>90</v>
          </cell>
          <cell r="T18">
            <v>10</v>
          </cell>
          <cell r="U18">
            <v>0.563154489624758</v>
          </cell>
          <cell r="V18">
            <v>46.200978257178264</v>
          </cell>
          <cell r="W18">
            <v>12.646909310767136</v>
          </cell>
          <cell r="X18" t="str">
            <v>jako nádoba</v>
          </cell>
          <cell r="Y18">
            <v>0.1</v>
          </cell>
          <cell r="Z18">
            <v>45</v>
          </cell>
          <cell r="AA18">
            <v>10</v>
          </cell>
          <cell r="AF18">
            <v>100</v>
          </cell>
          <cell r="AG18">
            <v>100</v>
          </cell>
          <cell r="AH18">
            <v>13</v>
          </cell>
        </row>
        <row r="19">
          <cell r="B19">
            <v>400</v>
          </cell>
          <cell r="C19">
            <v>400</v>
          </cell>
          <cell r="D19">
            <v>406.4</v>
          </cell>
          <cell r="E19" t="str">
            <v>x</v>
          </cell>
          <cell r="F19">
            <v>6.3</v>
          </cell>
          <cell r="G19">
            <v>393.79999999999995</v>
          </cell>
          <cell r="H19" t="str">
            <v>DN 400</v>
          </cell>
          <cell r="I19" t="str">
            <v>Potrubí ocelové svařované 406,4x6,3</v>
          </cell>
          <cell r="J19">
            <v>7850</v>
          </cell>
          <cell r="K19">
            <v>1.2767432544188919</v>
          </cell>
          <cell r="L19">
            <v>0.12179832195854134</v>
          </cell>
          <cell r="M19">
            <v>62.162522619781804</v>
          </cell>
          <cell r="N19">
            <v>90</v>
          </cell>
          <cell r="O19">
            <v>0.15909025197778709</v>
          </cell>
          <cell r="P19">
            <v>2797.3</v>
          </cell>
          <cell r="Q19">
            <v>100</v>
          </cell>
          <cell r="R19">
            <v>0.04</v>
          </cell>
          <cell r="S19">
            <v>90</v>
          </cell>
          <cell r="T19">
            <v>10</v>
          </cell>
          <cell r="U19">
            <v>0.62793677022552008</v>
          </cell>
          <cell r="V19">
            <v>51.5233803498935</v>
          </cell>
          <cell r="W19">
            <v>12.704551671335548</v>
          </cell>
          <cell r="X19" t="str">
            <v>jako nádoba</v>
          </cell>
          <cell r="Y19">
            <v>0.1</v>
          </cell>
          <cell r="Z19">
            <v>45</v>
          </cell>
          <cell r="AA19">
            <v>10</v>
          </cell>
          <cell r="AF19">
            <v>100</v>
          </cell>
          <cell r="AG19">
            <v>100</v>
          </cell>
          <cell r="AH19">
            <v>13</v>
          </cell>
        </row>
        <row r="20">
          <cell r="B20">
            <v>450</v>
          </cell>
          <cell r="C20">
            <v>450</v>
          </cell>
          <cell r="D20">
            <v>457</v>
          </cell>
          <cell r="E20" t="str">
            <v>x</v>
          </cell>
          <cell r="F20">
            <v>6.3</v>
          </cell>
          <cell r="G20">
            <v>444.4</v>
          </cell>
          <cell r="H20" t="str">
            <v>DN 450</v>
          </cell>
          <cell r="I20" t="str">
            <v>Potrubí ocelové svařované 457,0x6,3</v>
          </cell>
          <cell r="J20">
            <v>7850</v>
          </cell>
          <cell r="K20">
            <v>1.4357078426905354</v>
          </cell>
          <cell r="L20">
            <v>0.15510935143086427</v>
          </cell>
          <cell r="M20">
            <v>70.024116332755924</v>
          </cell>
          <cell r="N20">
            <v>90</v>
          </cell>
          <cell r="O20">
            <v>0.17498671080495151</v>
          </cell>
          <cell r="P20">
            <v>3151.1</v>
          </cell>
          <cell r="Q20">
            <v>100</v>
          </cell>
          <cell r="R20">
            <v>0.04</v>
          </cell>
          <cell r="S20">
            <v>90</v>
          </cell>
          <cell r="T20">
            <v>10</v>
          </cell>
          <cell r="U20">
            <v>0.69229010413897762</v>
          </cell>
          <cell r="V20">
            <v>56.669209265506822</v>
          </cell>
          <cell r="W20">
            <v>12.745566141769999</v>
          </cell>
          <cell r="X20" t="str">
            <v>jako nádoba</v>
          </cell>
          <cell r="Y20">
            <v>0.1</v>
          </cell>
          <cell r="Z20">
            <v>45</v>
          </cell>
          <cell r="AA20">
            <v>10</v>
          </cell>
          <cell r="AF20">
            <v>100</v>
          </cell>
          <cell r="AG20">
            <v>100</v>
          </cell>
          <cell r="AH20">
            <v>13</v>
          </cell>
        </row>
        <row r="21">
          <cell r="B21">
            <v>500</v>
          </cell>
          <cell r="C21">
            <v>500</v>
          </cell>
          <cell r="D21">
            <v>508</v>
          </cell>
          <cell r="E21" t="str">
            <v>x</v>
          </cell>
          <cell r="F21">
            <v>6.3</v>
          </cell>
          <cell r="G21">
            <v>495.4</v>
          </cell>
          <cell r="H21" t="str">
            <v>DN 500</v>
          </cell>
          <cell r="I21" t="str">
            <v>Potrubí ocelové svařované 508,0x6,3</v>
          </cell>
          <cell r="J21">
            <v>7850</v>
          </cell>
          <cell r="K21">
            <v>1.5959290680236149</v>
          </cell>
          <cell r="L21">
            <v>0.19275332832287126</v>
          </cell>
          <cell r="M21">
            <v>77.947857031603633</v>
          </cell>
          <cell r="N21">
            <v>90</v>
          </cell>
          <cell r="O21">
            <v>0.19100883333825935</v>
          </cell>
          <cell r="P21">
            <v>3507.7</v>
          </cell>
          <cell r="Q21">
            <v>100</v>
          </cell>
          <cell r="R21">
            <v>0.04</v>
          </cell>
          <cell r="S21">
            <v>90</v>
          </cell>
          <cell r="T21">
            <v>10</v>
          </cell>
          <cell r="U21">
            <v>0.75701867595418681</v>
          </cell>
          <cell r="V21">
            <v>61.84575997069031</v>
          </cell>
          <cell r="W21">
            <v>12.780524974183683</v>
          </cell>
          <cell r="X21" t="str">
            <v>jako nádoba</v>
          </cell>
          <cell r="Y21">
            <v>0.1</v>
          </cell>
          <cell r="Z21">
            <v>45</v>
          </cell>
          <cell r="AA21">
            <v>10</v>
          </cell>
          <cell r="AF21">
            <v>100</v>
          </cell>
          <cell r="AG21">
            <v>100</v>
          </cell>
          <cell r="AH21">
            <v>13</v>
          </cell>
        </row>
        <row r="22">
          <cell r="B22">
            <v>550</v>
          </cell>
          <cell r="C22">
            <v>550</v>
          </cell>
          <cell r="D22">
            <v>559</v>
          </cell>
          <cell r="E22" t="str">
            <v>x</v>
          </cell>
          <cell r="F22">
            <v>6.3</v>
          </cell>
          <cell r="G22">
            <v>546.4</v>
          </cell>
          <cell r="H22" t="str">
            <v>DN 550</v>
          </cell>
          <cell r="I22" t="str">
            <v>Potrubí ocelové svařované 559,0x6,3</v>
          </cell>
          <cell r="J22">
            <v>7850</v>
          </cell>
          <cell r="K22">
            <v>1.7561502933566944</v>
          </cell>
          <cell r="L22">
            <v>0.23448294646087181</v>
          </cell>
          <cell r="M22">
            <v>85.871597730451342</v>
          </cell>
          <cell r="N22">
            <v>90</v>
          </cell>
          <cell r="O22">
            <v>0.20703095587156733</v>
          </cell>
          <cell r="P22">
            <v>3864.2</v>
          </cell>
          <cell r="Q22">
            <v>100</v>
          </cell>
          <cell r="R22">
            <v>0.04</v>
          </cell>
          <cell r="S22">
            <v>90</v>
          </cell>
          <cell r="T22">
            <v>10</v>
          </cell>
          <cell r="U22">
            <v>0.82164516491032991</v>
          </cell>
          <cell r="V22">
            <v>67.014648821637223</v>
          </cell>
          <cell r="W22">
            <v>12.810464458374447</v>
          </cell>
          <cell r="X22" t="str">
            <v>jako nádoba</v>
          </cell>
          <cell r="Y22">
            <v>0.1</v>
          </cell>
          <cell r="Z22">
            <v>45</v>
          </cell>
          <cell r="AA22">
            <v>10</v>
          </cell>
          <cell r="AF22">
            <v>100</v>
          </cell>
          <cell r="AG22">
            <v>100</v>
          </cell>
          <cell r="AH22">
            <v>13</v>
          </cell>
        </row>
        <row r="23">
          <cell r="B23">
            <v>600</v>
          </cell>
          <cell r="C23">
            <v>600</v>
          </cell>
          <cell r="D23">
            <v>610</v>
          </cell>
          <cell r="E23" t="str">
            <v>x</v>
          </cell>
          <cell r="F23">
            <v>6.3</v>
          </cell>
          <cell r="G23">
            <v>597.4</v>
          </cell>
          <cell r="H23" t="str">
            <v>DN 600</v>
          </cell>
          <cell r="I23" t="str">
            <v>Potrubí ocelové svařované 610,0x6,3</v>
          </cell>
          <cell r="J23">
            <v>7850</v>
          </cell>
          <cell r="K23">
            <v>1.9163715186897738</v>
          </cell>
          <cell r="L23">
            <v>0.28029820584486587</v>
          </cell>
          <cell r="M23">
            <v>93.795338429298383</v>
          </cell>
          <cell r="N23">
            <v>90</v>
          </cell>
          <cell r="O23">
            <v>0.22305307840487537</v>
          </cell>
          <cell r="P23">
            <v>4220.8</v>
          </cell>
          <cell r="Q23">
            <v>100</v>
          </cell>
          <cell r="R23">
            <v>0.04</v>
          </cell>
          <cell r="S23">
            <v>90</v>
          </cell>
          <cell r="T23">
            <v>10</v>
          </cell>
          <cell r="U23">
            <v>0.88619210777991408</v>
          </cell>
          <cell r="V23">
            <v>72.177536304070713</v>
          </cell>
          <cell r="W23">
            <v>12.836397946416687</v>
          </cell>
          <cell r="X23" t="str">
            <v>jako nádoba</v>
          </cell>
          <cell r="Y23">
            <v>0.1</v>
          </cell>
          <cell r="Z23">
            <v>45</v>
          </cell>
          <cell r="AA23">
            <v>10</v>
          </cell>
          <cell r="AF23">
            <v>100</v>
          </cell>
          <cell r="AG23">
            <v>100</v>
          </cell>
          <cell r="AH23">
            <v>13</v>
          </cell>
        </row>
        <row r="24">
          <cell r="B24">
            <v>650</v>
          </cell>
          <cell r="C24">
            <v>650</v>
          </cell>
          <cell r="D24">
            <v>660</v>
          </cell>
          <cell r="E24" t="str">
            <v>x</v>
          </cell>
          <cell r="F24">
            <v>7.1</v>
          </cell>
          <cell r="G24">
            <v>645.79999999999995</v>
          </cell>
          <cell r="H24" t="str">
            <v>DN 650</v>
          </cell>
          <cell r="I24" t="str">
            <v>Potrubí ocelové svařované 660,0x7,1</v>
          </cell>
          <cell r="J24">
            <v>7850</v>
          </cell>
          <cell r="K24">
            <v>2.0734511513692633</v>
          </cell>
          <cell r="L24">
            <v>0.32755630448687406</v>
          </cell>
          <cell r="M24">
            <v>114.32061358907758</v>
          </cell>
          <cell r="N24">
            <v>90</v>
          </cell>
          <cell r="O24">
            <v>0.23876104167282419</v>
          </cell>
          <cell r="P24">
            <v>5144.3999999999996</v>
          </cell>
          <cell r="Q24">
            <v>100</v>
          </cell>
          <cell r="R24">
            <v>0.04</v>
          </cell>
          <cell r="S24">
            <v>90</v>
          </cell>
          <cell r="T24">
            <v>10</v>
          </cell>
          <cell r="U24">
            <v>0.94940408364106088</v>
          </cell>
          <cell r="V24">
            <v>77.396292279980884</v>
          </cell>
          <cell r="W24">
            <v>12.864651742638152</v>
          </cell>
          <cell r="X24" t="str">
            <v>jako nádoba</v>
          </cell>
          <cell r="Y24">
            <v>0.1</v>
          </cell>
          <cell r="Z24">
            <v>45</v>
          </cell>
          <cell r="AA24">
            <v>10</v>
          </cell>
          <cell r="AF24">
            <v>100</v>
          </cell>
          <cell r="AG24">
            <v>100</v>
          </cell>
          <cell r="AH24">
            <v>13</v>
          </cell>
        </row>
        <row r="25">
          <cell r="B25">
            <v>700</v>
          </cell>
          <cell r="C25">
            <v>700</v>
          </cell>
          <cell r="D25">
            <v>711</v>
          </cell>
          <cell r="E25" t="str">
            <v>x</v>
          </cell>
          <cell r="F25">
            <v>7.1</v>
          </cell>
          <cell r="G25">
            <v>696.8</v>
          </cell>
          <cell r="H25" t="str">
            <v>DN 700</v>
          </cell>
          <cell r="I25" t="str">
            <v>Potrubí ocelové svařované 711,0x7,1</v>
          </cell>
          <cell r="J25">
            <v>7850</v>
          </cell>
          <cell r="K25">
            <v>2.2336723767023425</v>
          </cell>
          <cell r="L25">
            <v>0.38133455876992223</v>
          </cell>
          <cell r="M25">
            <v>123.2505435830159</v>
          </cell>
          <cell r="N25">
            <v>90</v>
          </cell>
          <cell r="O25">
            <v>0.25478316420613223</v>
          </cell>
          <cell r="P25">
            <v>5546.3</v>
          </cell>
          <cell r="Q25">
            <v>100</v>
          </cell>
          <cell r="R25">
            <v>0.04</v>
          </cell>
          <cell r="S25">
            <v>90</v>
          </cell>
          <cell r="T25">
            <v>10</v>
          </cell>
          <cell r="U25">
            <v>1.0138371785686771</v>
          </cell>
          <cell r="V25">
            <v>82.550462360193961</v>
          </cell>
          <cell r="W25">
            <v>12.884371929560114</v>
          </cell>
          <cell r="X25" t="str">
            <v>jako nádoba</v>
          </cell>
          <cell r="Y25">
            <v>0.1</v>
          </cell>
          <cell r="Z25">
            <v>45</v>
          </cell>
          <cell r="AA25">
            <v>10</v>
          </cell>
          <cell r="AF25">
            <v>100</v>
          </cell>
          <cell r="AG25">
            <v>100</v>
          </cell>
          <cell r="AH25">
            <v>13</v>
          </cell>
        </row>
        <row r="26">
          <cell r="B26">
            <v>750</v>
          </cell>
          <cell r="C26">
            <v>750</v>
          </cell>
          <cell r="D26">
            <v>762</v>
          </cell>
          <cell r="E26" t="str">
            <v>x</v>
          </cell>
          <cell r="F26">
            <v>7.1</v>
          </cell>
          <cell r="G26">
            <v>747.8</v>
          </cell>
          <cell r="H26" t="str">
            <v>DN 750</v>
          </cell>
          <cell r="I26" t="str">
            <v>Potrubí ocelové svařované 762,0x7,1</v>
          </cell>
          <cell r="J26">
            <v>7850</v>
          </cell>
          <cell r="K26">
            <v>2.3938936020354222</v>
          </cell>
          <cell r="L26">
            <v>0.43919845429896376</v>
          </cell>
          <cell r="M26">
            <v>132.18047357695639</v>
          </cell>
          <cell r="N26">
            <v>90</v>
          </cell>
          <cell r="O26">
            <v>0.27080528673944004</v>
          </cell>
          <cell r="P26">
            <v>5948.1</v>
          </cell>
          <cell r="Q26">
            <v>100</v>
          </cell>
          <cell r="R26">
            <v>0.04</v>
          </cell>
          <cell r="S26">
            <v>90</v>
          </cell>
          <cell r="T26">
            <v>10</v>
          </cell>
          <cell r="U26">
            <v>1.0782282298898986</v>
          </cell>
          <cell r="V26">
            <v>87.701443290033083</v>
          </cell>
          <cell r="W26">
            <v>12.901895678981766</v>
          </cell>
          <cell r="X26" t="str">
            <v>jako nádoba</v>
          </cell>
          <cell r="Y26">
            <v>0.1</v>
          </cell>
          <cell r="Z26">
            <v>45</v>
          </cell>
          <cell r="AA26">
            <v>10</v>
          </cell>
          <cell r="AF26">
            <v>100</v>
          </cell>
          <cell r="AG26">
            <v>100</v>
          </cell>
          <cell r="AH26">
            <v>13</v>
          </cell>
        </row>
        <row r="27">
          <cell r="B27">
            <v>800</v>
          </cell>
          <cell r="C27">
            <v>800</v>
          </cell>
          <cell r="D27">
            <v>813</v>
          </cell>
          <cell r="E27" t="str">
            <v>x</v>
          </cell>
          <cell r="F27">
            <v>8</v>
          </cell>
          <cell r="G27">
            <v>797</v>
          </cell>
          <cell r="H27" t="str">
            <v>DN 800</v>
          </cell>
          <cell r="I27" t="str">
            <v>Potrubí ocelové svařované 813,0x8,0</v>
          </cell>
          <cell r="J27">
            <v>7850</v>
          </cell>
          <cell r="K27">
            <v>2.5541148273685015</v>
          </cell>
          <cell r="L27">
            <v>0.49889198197352974</v>
          </cell>
          <cell r="M27">
            <v>158.82007500957744</v>
          </cell>
          <cell r="N27">
            <v>91</v>
          </cell>
          <cell r="O27">
            <v>0.28682740927274808</v>
          </cell>
          <cell r="P27">
            <v>7146.9</v>
          </cell>
          <cell r="Q27">
            <v>100</v>
          </cell>
          <cell r="R27">
            <v>0.04</v>
          </cell>
          <cell r="S27">
            <v>90</v>
          </cell>
          <cell r="T27">
            <v>10</v>
          </cell>
          <cell r="U27">
            <v>1.142573967122325</v>
          </cell>
          <cell r="V27">
            <v>93.031431134907621</v>
          </cell>
          <cell r="W27">
            <v>12.923279788358105</v>
          </cell>
          <cell r="X27" t="str">
            <v>jako nádoba</v>
          </cell>
          <cell r="Y27">
            <v>0.1</v>
          </cell>
          <cell r="Z27">
            <v>45</v>
          </cell>
          <cell r="AA27">
            <v>10</v>
          </cell>
          <cell r="AF27">
            <v>100</v>
          </cell>
          <cell r="AG27">
            <v>100</v>
          </cell>
          <cell r="AH27">
            <v>13</v>
          </cell>
        </row>
        <row r="28">
          <cell r="B28">
            <v>850</v>
          </cell>
          <cell r="C28">
            <v>850</v>
          </cell>
          <cell r="D28">
            <v>863.6</v>
          </cell>
          <cell r="E28" t="str">
            <v>x</v>
          </cell>
          <cell r="F28">
            <v>8</v>
          </cell>
          <cell r="G28">
            <v>847.6</v>
          </cell>
          <cell r="H28" t="str">
            <v>DN 850</v>
          </cell>
          <cell r="I28" t="str">
            <v>Potrubí ocelové svařované 863,6x8,0</v>
          </cell>
          <cell r="J28">
            <v>7850</v>
          </cell>
          <cell r="K28">
            <v>2.7130794156401454</v>
          </cell>
          <cell r="L28">
            <v>0.56425027244141601</v>
          </cell>
          <cell r="M28">
            <v>168.80305115303756</v>
          </cell>
          <cell r="N28">
            <v>92</v>
          </cell>
          <cell r="O28">
            <v>0.30272386809991214</v>
          </cell>
          <cell r="P28">
            <v>7596.1</v>
          </cell>
          <cell r="Q28">
            <v>100</v>
          </cell>
          <cell r="R28">
            <v>0.04</v>
          </cell>
          <cell r="S28">
            <v>90</v>
          </cell>
          <cell r="T28">
            <v>10</v>
          </cell>
          <cell r="U28">
            <v>1.2063959058032896</v>
          </cell>
          <cell r="V28">
            <v>98.137095716669279</v>
          </cell>
          <cell r="W28">
            <v>12.937007123728918</v>
          </cell>
          <cell r="X28" t="str">
            <v>jako nádoba</v>
          </cell>
          <cell r="Y28">
            <v>0.1</v>
          </cell>
          <cell r="Z28">
            <v>45</v>
          </cell>
          <cell r="AA28">
            <v>10</v>
          </cell>
          <cell r="AF28">
            <v>100</v>
          </cell>
          <cell r="AG28">
            <v>100</v>
          </cell>
          <cell r="AH28">
            <v>13</v>
          </cell>
        </row>
        <row r="29">
          <cell r="B29">
            <v>900</v>
          </cell>
          <cell r="C29">
            <v>900</v>
          </cell>
          <cell r="D29">
            <v>914.4</v>
          </cell>
          <cell r="E29" t="str">
            <v>x</v>
          </cell>
          <cell r="F29">
            <v>10</v>
          </cell>
          <cell r="G29">
            <v>894.4</v>
          </cell>
          <cell r="H29" t="str">
            <v>DN 900</v>
          </cell>
          <cell r="I29" t="str">
            <v>Potrubí ocelové svařované 914,4x10,0</v>
          </cell>
          <cell r="J29">
            <v>7850</v>
          </cell>
          <cell r="K29">
            <v>2.872672322442507</v>
          </cell>
          <cell r="L29">
            <v>0.62828032895129093</v>
          </cell>
          <cell r="M29">
            <v>223.03862707866892</v>
          </cell>
          <cell r="N29">
            <v>93</v>
          </cell>
          <cell r="O29">
            <v>0.31868315878014886</v>
          </cell>
          <cell r="P29">
            <v>10036.700000000001</v>
          </cell>
          <cell r="Q29">
            <v>100</v>
          </cell>
          <cell r="R29">
            <v>0.04</v>
          </cell>
          <cell r="S29">
            <v>90</v>
          </cell>
          <cell r="T29">
            <v>10</v>
          </cell>
          <cell r="U29">
            <v>1.2704200256546005</v>
          </cell>
          <cell r="V29">
            <v>103.66445971830231</v>
          </cell>
          <cell r="W29">
            <v>12.9610034434886</v>
          </cell>
          <cell r="X29" t="str">
            <v>jako nádoba</v>
          </cell>
          <cell r="Y29">
            <v>0.1</v>
          </cell>
          <cell r="Z29">
            <v>45</v>
          </cell>
          <cell r="AA29">
            <v>10</v>
          </cell>
          <cell r="AF29">
            <v>100</v>
          </cell>
          <cell r="AG29">
            <v>100</v>
          </cell>
          <cell r="AH29">
            <v>13</v>
          </cell>
        </row>
        <row r="30">
          <cell r="B30">
            <v>1000</v>
          </cell>
          <cell r="C30">
            <v>1000</v>
          </cell>
          <cell r="D30">
            <v>1016</v>
          </cell>
          <cell r="E30" t="str">
            <v>x</v>
          </cell>
          <cell r="F30">
            <v>10</v>
          </cell>
          <cell r="G30">
            <v>996</v>
          </cell>
          <cell r="H30" t="str">
            <v>DN 1000</v>
          </cell>
          <cell r="I30" t="str">
            <v>Potrubí ocelové svařované 1016,0x10,0</v>
          </cell>
          <cell r="J30">
            <v>7850</v>
          </cell>
          <cell r="K30">
            <v>3.1918581360472298</v>
          </cell>
          <cell r="L30">
            <v>0.77912754446088306</v>
          </cell>
          <cell r="M30">
            <v>248.09471344664004</v>
          </cell>
          <cell r="N30">
            <v>94</v>
          </cell>
          <cell r="O30">
            <v>0.35060174014062073</v>
          </cell>
          <cell r="P30">
            <v>11164.3</v>
          </cell>
          <cell r="Q30">
            <v>100</v>
          </cell>
          <cell r="R30">
            <v>0.04</v>
          </cell>
          <cell r="S30">
            <v>90</v>
          </cell>
          <cell r="T30">
            <v>10</v>
          </cell>
          <cell r="U30">
            <v>1.3984565807472205</v>
          </cell>
          <cell r="V30">
            <v>113.9075788767279</v>
          </cell>
          <cell r="W30">
            <v>12.981735893727173</v>
          </cell>
          <cell r="X30" t="str">
            <v>jako nádoba</v>
          </cell>
          <cell r="Y30">
            <v>0.1</v>
          </cell>
          <cell r="Z30">
            <v>45</v>
          </cell>
          <cell r="AA30">
            <v>10</v>
          </cell>
          <cell r="AF30">
            <v>100</v>
          </cell>
          <cell r="AG30">
            <v>100</v>
          </cell>
          <cell r="AH30">
            <v>13</v>
          </cell>
        </row>
        <row r="31">
          <cell r="B31" t="str">
            <v>15b</v>
          </cell>
          <cell r="C31">
            <v>15</v>
          </cell>
          <cell r="D31">
            <v>22</v>
          </cell>
          <cell r="E31" t="str">
            <v>x</v>
          </cell>
          <cell r="F31">
            <v>2.6</v>
          </cell>
          <cell r="G31">
            <v>16.8</v>
          </cell>
          <cell r="H31" t="str">
            <v>bezešvá DN 15</v>
          </cell>
          <cell r="I31" t="str">
            <v>Potrubí ocelové bezešvé 22,0x2,6</v>
          </cell>
          <cell r="J31">
            <v>7850</v>
          </cell>
          <cell r="K31">
            <v>6.9115038378975438E-2</v>
          </cell>
          <cell r="L31">
            <v>2.2167077763729585E-4</v>
          </cell>
          <cell r="M31">
            <v>1.2439261775594923</v>
          </cell>
          <cell r="N31">
            <v>90</v>
          </cell>
          <cell r="O31">
            <v>1.1309733552923255E-2</v>
          </cell>
          <cell r="P31">
            <v>56</v>
          </cell>
          <cell r="Q31">
            <v>50</v>
          </cell>
          <cell r="R31">
            <v>0.04</v>
          </cell>
          <cell r="S31">
            <v>90</v>
          </cell>
          <cell r="T31">
            <v>10</v>
          </cell>
          <cell r="U31">
            <v>0.14669532234346935</v>
          </cell>
          <cell r="V31">
            <v>13.034439980464141</v>
          </cell>
          <cell r="W31">
            <v>13.400812382500813</v>
          </cell>
          <cell r="X31">
            <v>0.15</v>
          </cell>
          <cell r="Y31">
            <v>0.1</v>
          </cell>
          <cell r="Z31">
            <v>50</v>
          </cell>
          <cell r="AA31">
            <v>10</v>
          </cell>
        </row>
        <row r="32">
          <cell r="B32" t="str">
            <v>20b</v>
          </cell>
          <cell r="C32">
            <v>20</v>
          </cell>
          <cell r="D32">
            <v>28</v>
          </cell>
          <cell r="E32" t="str">
            <v>x</v>
          </cell>
          <cell r="F32">
            <v>2.6</v>
          </cell>
          <cell r="G32">
            <v>22.8</v>
          </cell>
          <cell r="H32" t="str">
            <v>bezešvá DN 20</v>
          </cell>
          <cell r="I32" t="str">
            <v>Potrubí ocelové bezešvé 28,0x2,6</v>
          </cell>
          <cell r="J32">
            <v>7850</v>
          </cell>
          <cell r="K32">
            <v>8.7964594300514204E-2</v>
          </cell>
          <cell r="L32">
            <v>4.0828138126052953E-4</v>
          </cell>
          <cell r="M32">
            <v>1.6286456139180996</v>
          </cell>
          <cell r="N32">
            <v>90</v>
          </cell>
          <cell r="O32">
            <v>1.2252211349000192E-2</v>
          </cell>
          <cell r="P32">
            <v>73.3</v>
          </cell>
          <cell r="Q32">
            <v>50</v>
          </cell>
          <cell r="R32">
            <v>0.04</v>
          </cell>
          <cell r="S32">
            <v>90</v>
          </cell>
          <cell r="T32">
            <v>10</v>
          </cell>
          <cell r="U32">
            <v>0.16534115007347489</v>
          </cell>
          <cell r="V32">
            <v>14.472155577425493</v>
          </cell>
          <cell r="W32">
            <v>13.598929839597202</v>
          </cell>
          <cell r="X32">
            <v>0.18</v>
          </cell>
          <cell r="Y32">
            <v>0.1</v>
          </cell>
          <cell r="Z32">
            <v>50</v>
          </cell>
          <cell r="AA32">
            <v>10</v>
          </cell>
        </row>
        <row r="33">
          <cell r="B33" t="str">
            <v>25b</v>
          </cell>
          <cell r="C33">
            <v>25</v>
          </cell>
          <cell r="D33">
            <v>31.8</v>
          </cell>
          <cell r="E33" t="str">
            <v>x</v>
          </cell>
          <cell r="F33">
            <v>2.6</v>
          </cell>
          <cell r="G33">
            <v>26.6</v>
          </cell>
          <cell r="H33" t="str">
            <v>bezešvá DN 25</v>
          </cell>
          <cell r="I33" t="str">
            <v>Potrubí ocelové bezešvé 31,8x2,6</v>
          </cell>
          <cell r="J33">
            <v>7850</v>
          </cell>
          <cell r="K33">
            <v>9.9902646384155414E-2</v>
          </cell>
          <cell r="L33">
            <v>5.5571632449349852E-4</v>
          </cell>
          <cell r="M33">
            <v>1.8723012569452167</v>
          </cell>
          <cell r="N33">
            <v>90</v>
          </cell>
          <cell r="O33">
            <v>1.7303892335972584E-2</v>
          </cell>
          <cell r="P33">
            <v>84.3</v>
          </cell>
          <cell r="Q33">
            <v>60</v>
          </cell>
          <cell r="R33">
            <v>0.04</v>
          </cell>
          <cell r="S33">
            <v>90</v>
          </cell>
          <cell r="T33">
            <v>10</v>
          </cell>
          <cell r="U33">
            <v>0.16076785018767589</v>
          </cell>
          <cell r="V33">
            <v>13.911163746627569</v>
          </cell>
          <cell r="W33">
            <v>12.91703619820362</v>
          </cell>
          <cell r="X33">
            <v>0.18</v>
          </cell>
          <cell r="Y33">
            <v>0.1</v>
          </cell>
          <cell r="Z33">
            <v>50</v>
          </cell>
          <cell r="AA33">
            <v>10</v>
          </cell>
        </row>
        <row r="34">
          <cell r="B34" t="str">
            <v>32b</v>
          </cell>
          <cell r="C34">
            <v>32</v>
          </cell>
          <cell r="D34">
            <v>38</v>
          </cell>
          <cell r="E34" t="str">
            <v>x</v>
          </cell>
          <cell r="F34">
            <v>2.6</v>
          </cell>
          <cell r="G34">
            <v>32.799999999999997</v>
          </cell>
          <cell r="H34" t="str">
            <v>bezešvá DN 32</v>
          </cell>
          <cell r="I34" t="str">
            <v>Potrubí ocelové bezešvé 38,0x2,6</v>
          </cell>
          <cell r="J34">
            <v>7850</v>
          </cell>
          <cell r="K34">
            <v>0.11938052083641214</v>
          </cell>
          <cell r="L34">
            <v>8.4496276010951059E-4</v>
          </cell>
          <cell r="M34">
            <v>2.2698446745157761</v>
          </cell>
          <cell r="N34">
            <v>90</v>
          </cell>
          <cell r="O34">
            <v>1.8472564803107983E-2</v>
          </cell>
          <cell r="P34">
            <v>102.1</v>
          </cell>
          <cell r="Q34">
            <v>60</v>
          </cell>
          <cell r="R34">
            <v>0.04</v>
          </cell>
          <cell r="S34">
            <v>90</v>
          </cell>
          <cell r="T34">
            <v>10</v>
          </cell>
          <cell r="U34">
            <v>0.17634809460580922</v>
          </cell>
          <cell r="V34">
            <v>15.127265968633024</v>
          </cell>
          <cell r="W34">
            <v>13.047568549840195</v>
          </cell>
          <cell r="X34">
            <v>0.18</v>
          </cell>
          <cell r="Y34">
            <v>0.1</v>
          </cell>
          <cell r="Z34">
            <v>50</v>
          </cell>
          <cell r="AA34">
            <v>10</v>
          </cell>
        </row>
        <row r="35">
          <cell r="B35" t="str">
            <v>40b</v>
          </cell>
          <cell r="C35">
            <v>40</v>
          </cell>
          <cell r="D35">
            <v>44.5</v>
          </cell>
          <cell r="E35" t="str">
            <v>x</v>
          </cell>
          <cell r="F35">
            <v>2.6</v>
          </cell>
          <cell r="G35">
            <v>39.299999999999997</v>
          </cell>
          <cell r="H35" t="str">
            <v>bezešvá DN 40</v>
          </cell>
          <cell r="I35" t="str">
            <v>Potrubí ocelové bezešvé 44,5x2,6</v>
          </cell>
          <cell r="J35">
            <v>7850</v>
          </cell>
          <cell r="K35">
            <v>0.13980087308474581</v>
          </cell>
          <cell r="L35">
            <v>1.2130396093857246E-3</v>
          </cell>
          <cell r="M35">
            <v>2.6866240639042664</v>
          </cell>
          <cell r="N35">
            <v>90</v>
          </cell>
          <cell r="O35">
            <v>1.9697785938008004E-2</v>
          </cell>
          <cell r="P35">
            <v>120.9</v>
          </cell>
          <cell r="Q35">
            <v>60</v>
          </cell>
          <cell r="R35">
            <v>0.04</v>
          </cell>
          <cell r="S35">
            <v>90</v>
          </cell>
          <cell r="T35">
            <v>10</v>
          </cell>
          <cell r="U35">
            <v>0.19220952684717527</v>
          </cell>
          <cell r="V35">
            <v>16.372758145897954</v>
          </cell>
          <cell r="W35">
            <v>13.168152451024625</v>
          </cell>
          <cell r="X35">
            <v>0.27</v>
          </cell>
          <cell r="Y35">
            <v>0.1</v>
          </cell>
          <cell r="Z35">
            <v>50</v>
          </cell>
          <cell r="AA35">
            <v>10</v>
          </cell>
        </row>
        <row r="36">
          <cell r="B36" t="str">
            <v>50b</v>
          </cell>
          <cell r="C36">
            <v>50</v>
          </cell>
          <cell r="D36">
            <v>57</v>
          </cell>
          <cell r="E36" t="str">
            <v>x</v>
          </cell>
          <cell r="F36">
            <v>2.9</v>
          </cell>
          <cell r="G36">
            <v>51.2</v>
          </cell>
          <cell r="H36" t="str">
            <v>bezešvá DN 50</v>
          </cell>
          <cell r="I36" t="str">
            <v>Potrubí ocelové bezešvé 57,0x2,9</v>
          </cell>
          <cell r="J36">
            <v>7850</v>
          </cell>
          <cell r="K36">
            <v>0.1790707812546182</v>
          </cell>
          <cell r="L36">
            <v>2.0588741614566068E-3</v>
          </cell>
          <cell r="M36">
            <v>3.8691431006603665</v>
          </cell>
          <cell r="N36">
            <v>90</v>
          </cell>
          <cell r="O36">
            <v>2.2053980428200344E-2</v>
          </cell>
          <cell r="P36">
            <v>174.1</v>
          </cell>
          <cell r="Q36">
            <v>60</v>
          </cell>
          <cell r="R36">
            <v>0.04</v>
          </cell>
          <cell r="S36">
            <v>90</v>
          </cell>
          <cell r="T36">
            <v>10</v>
          </cell>
          <cell r="U36">
            <v>0.22177971068199095</v>
          </cell>
          <cell r="V36">
            <v>18.818313072262256</v>
          </cell>
          <cell r="W36">
            <v>13.384211916498723</v>
          </cell>
          <cell r="X36">
            <v>0.27</v>
          </cell>
          <cell r="Y36">
            <v>0.1</v>
          </cell>
          <cell r="Z36">
            <v>50</v>
          </cell>
          <cell r="AA36">
            <v>10</v>
          </cell>
        </row>
        <row r="37">
          <cell r="B37" t="str">
            <v>65b</v>
          </cell>
          <cell r="C37">
            <v>65</v>
          </cell>
          <cell r="D37">
            <v>76</v>
          </cell>
          <cell r="E37" t="str">
            <v>x</v>
          </cell>
          <cell r="F37">
            <v>3.2</v>
          </cell>
          <cell r="G37">
            <v>69.599999999999994</v>
          </cell>
          <cell r="H37" t="str">
            <v>bezešvá DN 65</v>
          </cell>
          <cell r="I37" t="str">
            <v>Potrubí ocelové bezešvé 76,0x3,2</v>
          </cell>
          <cell r="J37">
            <v>7850</v>
          </cell>
          <cell r="K37">
            <v>0.23876104167282428</v>
          </cell>
          <cell r="L37">
            <v>3.8045943672033824E-3</v>
          </cell>
          <cell r="M37">
            <v>5.745143582955186</v>
          </cell>
          <cell r="N37">
            <v>90</v>
          </cell>
          <cell r="O37">
            <v>2.5635396053292715E-2</v>
          </cell>
          <cell r="P37">
            <v>258.5</v>
          </cell>
          <cell r="Q37">
            <v>60</v>
          </cell>
          <cell r="R37">
            <v>0.04</v>
          </cell>
          <cell r="S37">
            <v>90</v>
          </cell>
          <cell r="T37">
            <v>10</v>
          </cell>
          <cell r="U37">
            <v>0.2652552104066529</v>
          </cell>
          <cell r="V37">
            <v>22.373513659313225</v>
          </cell>
          <cell r="W37">
            <v>13.633525809401775</v>
          </cell>
          <cell r="X37">
            <v>0.27</v>
          </cell>
          <cell r="Y37">
            <v>0.1</v>
          </cell>
          <cell r="Z37">
            <v>50</v>
          </cell>
          <cell r="AA37">
            <v>10</v>
          </cell>
        </row>
        <row r="38">
          <cell r="B38" t="str">
            <v>80b</v>
          </cell>
          <cell r="C38">
            <v>80</v>
          </cell>
          <cell r="D38">
            <v>89</v>
          </cell>
          <cell r="E38" t="str">
            <v>x</v>
          </cell>
          <cell r="F38">
            <v>3.6</v>
          </cell>
          <cell r="G38">
            <v>81.8</v>
          </cell>
          <cell r="H38" t="str">
            <v>bezešvá DN 80</v>
          </cell>
          <cell r="I38" t="str">
            <v>Potrubí ocelové bezešvé 89,0x3,6</v>
          </cell>
          <cell r="J38">
            <v>7850</v>
          </cell>
          <cell r="K38">
            <v>0.27960174616949163</v>
          </cell>
          <cell r="L38">
            <v>5.2552876068515412E-3</v>
          </cell>
          <cell r="M38">
            <v>7.5819322765442188</v>
          </cell>
          <cell r="N38">
            <v>90</v>
          </cell>
          <cell r="O38">
            <v>2.8085838323092749E-2</v>
          </cell>
          <cell r="P38">
            <v>341.2</v>
          </cell>
          <cell r="Q38">
            <v>60</v>
          </cell>
          <cell r="R38">
            <v>0.04</v>
          </cell>
          <cell r="S38">
            <v>90</v>
          </cell>
          <cell r="T38">
            <v>10</v>
          </cell>
          <cell r="U38">
            <v>0.29436197760940813</v>
          </cell>
          <cell r="V38">
            <v>24.829371390120436</v>
          </cell>
          <cell r="W38">
            <v>13.781547550815457</v>
          </cell>
          <cell r="X38">
            <v>0.34</v>
          </cell>
          <cell r="Y38">
            <v>0.1</v>
          </cell>
          <cell r="Z38">
            <v>50</v>
          </cell>
          <cell r="AA38">
            <v>10</v>
          </cell>
        </row>
        <row r="39">
          <cell r="B39" t="str">
            <v>100b</v>
          </cell>
          <cell r="C39">
            <v>100</v>
          </cell>
          <cell r="D39">
            <v>108</v>
          </cell>
          <cell r="E39" t="str">
            <v>x</v>
          </cell>
          <cell r="F39">
            <v>4</v>
          </cell>
          <cell r="G39">
            <v>100</v>
          </cell>
          <cell r="H39" t="str">
            <v>bezešvá DN 100</v>
          </cell>
          <cell r="I39" t="str">
            <v>Potrubí ocelové bezešvé 108,0x4,0</v>
          </cell>
          <cell r="J39">
            <v>7850</v>
          </cell>
          <cell r="K39">
            <v>0.33929200658769765</v>
          </cell>
          <cell r="L39">
            <v>7.8539816339744835E-3</v>
          </cell>
          <cell r="M39">
            <v>10.259184969562819</v>
          </cell>
          <cell r="N39">
            <v>90</v>
          </cell>
          <cell r="O39">
            <v>3.9144244463728814E-2</v>
          </cell>
          <cell r="P39">
            <v>461.7</v>
          </cell>
          <cell r="Q39">
            <v>70</v>
          </cell>
          <cell r="R39">
            <v>0.04</v>
          </cell>
          <cell r="S39">
            <v>90</v>
          </cell>
          <cell r="T39">
            <v>10</v>
          </cell>
          <cell r="U39">
            <v>0.30229728083956731</v>
          </cell>
          <cell r="V39">
            <v>25.399844296754374</v>
          </cell>
          <cell r="W39">
            <v>13.260089333542698</v>
          </cell>
          <cell r="X39">
            <v>0.34</v>
          </cell>
          <cell r="Y39">
            <v>0.1</v>
          </cell>
          <cell r="Z39">
            <v>50</v>
          </cell>
          <cell r="AA39">
            <v>10</v>
          </cell>
        </row>
        <row r="40">
          <cell r="B40" t="str">
            <v>125b</v>
          </cell>
          <cell r="C40">
            <v>125</v>
          </cell>
          <cell r="D40">
            <v>133</v>
          </cell>
          <cell r="E40" t="str">
            <v>x</v>
          </cell>
          <cell r="F40">
            <v>4.5</v>
          </cell>
          <cell r="G40">
            <v>124</v>
          </cell>
          <cell r="H40" t="str">
            <v>bezešvá DN 125</v>
          </cell>
          <cell r="I40" t="str">
            <v>Potrubí ocelové bezešvé 133,0x4,5</v>
          </cell>
          <cell r="J40">
            <v>7850</v>
          </cell>
          <cell r="K40">
            <v>0.41783182292744248</v>
          </cell>
          <cell r="L40">
            <v>1.2076282160399163E-2</v>
          </cell>
          <cell r="M40">
            <v>14.260513722715665</v>
          </cell>
          <cell r="N40">
            <v>90</v>
          </cell>
          <cell r="O40">
            <v>5.3532738817170064E-2</v>
          </cell>
          <cell r="P40">
            <v>641.70000000000005</v>
          </cell>
          <cell r="Q40">
            <v>80</v>
          </cell>
          <cell r="R40">
            <v>0.04</v>
          </cell>
          <cell r="S40">
            <v>90</v>
          </cell>
          <cell r="T40">
            <v>10</v>
          </cell>
          <cell r="U40">
            <v>0.31817341154211737</v>
          </cell>
          <cell r="V40">
            <v>26.644837072356637</v>
          </cell>
          <cell r="W40">
            <v>12.894646776753408</v>
          </cell>
          <cell r="X40">
            <v>0.34</v>
          </cell>
          <cell r="Y40">
            <v>0.1</v>
          </cell>
          <cell r="Z40">
            <v>50</v>
          </cell>
          <cell r="AA40">
            <v>10</v>
          </cell>
        </row>
        <row r="41">
          <cell r="B41" t="str">
            <v>150b</v>
          </cell>
          <cell r="C41">
            <v>150</v>
          </cell>
          <cell r="D41">
            <v>159</v>
          </cell>
          <cell r="E41" t="str">
            <v>x</v>
          </cell>
          <cell r="F41">
            <v>4.5</v>
          </cell>
          <cell r="G41">
            <v>150</v>
          </cell>
          <cell r="H41" t="str">
            <v>bezešvá DN 150</v>
          </cell>
          <cell r="I41" t="str">
            <v>Potrubí ocelové bezešvé 159,0x4,5</v>
          </cell>
          <cell r="J41">
            <v>7850</v>
          </cell>
          <cell r="K41">
            <v>0.49951323192077712</v>
          </cell>
          <cell r="L41">
            <v>1.7671458676442587E-2</v>
          </cell>
          <cell r="M41">
            <v>17.145909495405185</v>
          </cell>
          <cell r="N41">
            <v>90</v>
          </cell>
          <cell r="O41">
            <v>6.0067251536636848E-2</v>
          </cell>
          <cell r="P41">
            <v>771.6</v>
          </cell>
          <cell r="Q41">
            <v>80</v>
          </cell>
          <cell r="R41">
            <v>0.04</v>
          </cell>
          <cell r="S41">
            <v>90</v>
          </cell>
          <cell r="T41">
            <v>10</v>
          </cell>
          <cell r="U41">
            <v>0.36091657291781731</v>
          </cell>
          <cell r="V41">
            <v>30.051870761218385</v>
          </cell>
          <cell r="W41">
            <v>12.998685755991666</v>
          </cell>
          <cell r="X41">
            <v>0.4</v>
          </cell>
          <cell r="Y41">
            <v>0.1</v>
          </cell>
          <cell r="Z41">
            <v>50</v>
          </cell>
          <cell r="AA41">
            <v>10</v>
          </cell>
        </row>
        <row r="42">
          <cell r="B42" t="str">
            <v>200b</v>
          </cell>
          <cell r="C42">
            <v>200</v>
          </cell>
          <cell r="D42">
            <v>219</v>
          </cell>
          <cell r="E42" t="str">
            <v>x</v>
          </cell>
          <cell r="F42">
            <v>6.3</v>
          </cell>
          <cell r="G42">
            <v>206.4</v>
          </cell>
          <cell r="H42" t="str">
            <v>bezešvá DN 200</v>
          </cell>
          <cell r="I42" t="str">
            <v>Potrubí ocelové bezešvé 219,0x6,3</v>
          </cell>
          <cell r="J42">
            <v>7850</v>
          </cell>
          <cell r="K42">
            <v>0.68800879113616475</v>
          </cell>
          <cell r="L42">
            <v>3.3458715742968159E-2</v>
          </cell>
          <cell r="M42">
            <v>33.046659738134323</v>
          </cell>
          <cell r="N42">
            <v>90</v>
          </cell>
          <cell r="O42">
            <v>0.10021680564951441</v>
          </cell>
          <cell r="P42">
            <v>1487.1</v>
          </cell>
          <cell r="Q42">
            <v>100</v>
          </cell>
          <cell r="R42">
            <v>0.04</v>
          </cell>
          <cell r="S42">
            <v>90</v>
          </cell>
          <cell r="T42">
            <v>10</v>
          </cell>
          <cell r="U42">
            <v>0.38733342530094628</v>
          </cell>
          <cell r="V42">
            <v>32.299754421962959</v>
          </cell>
          <cell r="W42">
            <v>12.45377831833399</v>
          </cell>
          <cell r="X42">
            <v>0.4</v>
          </cell>
          <cell r="Y42">
            <v>0.1</v>
          </cell>
          <cell r="Z42">
            <v>50</v>
          </cell>
          <cell r="AA42">
            <v>10</v>
          </cell>
        </row>
        <row r="43">
          <cell r="B43" t="str">
            <v>250b</v>
          </cell>
          <cell r="C43">
            <v>250</v>
          </cell>
          <cell r="D43">
            <v>273</v>
          </cell>
          <cell r="E43" t="str">
            <v>x</v>
          </cell>
          <cell r="F43">
            <v>7</v>
          </cell>
          <cell r="G43">
            <v>259</v>
          </cell>
          <cell r="H43" t="str">
            <v>bezešvá DN 250</v>
          </cell>
          <cell r="I43" t="str">
            <v>Potrubí ocelové bezešvé 273,0x7,0</v>
          </cell>
          <cell r="J43">
            <v>7850</v>
          </cell>
          <cell r="K43">
            <v>0.85765479443001358</v>
          </cell>
          <cell r="L43">
            <v>5.2685294198864231E-2</v>
          </cell>
          <cell r="M43">
            <v>45.919717339725977</v>
          </cell>
          <cell r="N43">
            <v>90</v>
          </cell>
          <cell r="O43">
            <v>0.11718140597889926</v>
          </cell>
          <cell r="P43">
            <v>2066.4</v>
          </cell>
          <cell r="Q43">
            <v>100</v>
          </cell>
          <cell r="R43">
            <v>0.04</v>
          </cell>
          <cell r="S43">
            <v>90</v>
          </cell>
          <cell r="T43">
            <v>10</v>
          </cell>
          <cell r="U43">
            <v>0.45722269916244807</v>
          </cell>
          <cell r="V43">
            <v>38.023602367117789</v>
          </cell>
          <cell r="W43">
            <v>12.558834786844605</v>
          </cell>
          <cell r="X43" t="str">
            <v>jako nádoba</v>
          </cell>
          <cell r="Y43">
            <v>0.1</v>
          </cell>
          <cell r="Z43">
            <v>50</v>
          </cell>
          <cell r="AA43">
            <v>10</v>
          </cell>
        </row>
        <row r="44">
          <cell r="B44" t="str">
            <v>300b</v>
          </cell>
          <cell r="C44">
            <v>300</v>
          </cell>
          <cell r="D44">
            <v>324</v>
          </cell>
          <cell r="E44" t="str">
            <v>x</v>
          </cell>
          <cell r="F44">
            <v>8</v>
          </cell>
          <cell r="G44">
            <v>308</v>
          </cell>
          <cell r="H44" t="str">
            <v>bezešvá DN 300</v>
          </cell>
          <cell r="I44" t="str">
            <v>Potrubí ocelové bezešvé 324,0x8,0</v>
          </cell>
          <cell r="J44">
            <v>7850</v>
          </cell>
          <cell r="K44">
            <v>1.0178760197630929</v>
          </cell>
          <cell r="L44">
            <v>7.4506011372535541E-2</v>
          </cell>
          <cell r="M44">
            <v>62.344277891958654</v>
          </cell>
          <cell r="N44">
            <v>90</v>
          </cell>
          <cell r="O44">
            <v>0.13320352851220726</v>
          </cell>
          <cell r="P44">
            <v>2805.5</v>
          </cell>
          <cell r="Q44">
            <v>100</v>
          </cell>
          <cell r="R44">
            <v>0.04</v>
          </cell>
          <cell r="S44">
            <v>90</v>
          </cell>
          <cell r="T44">
            <v>10</v>
          </cell>
          <cell r="U44">
            <v>0.5227231871413468</v>
          </cell>
          <cell r="V44">
            <v>43.461242304125108</v>
          </cell>
          <cell r="W44">
            <v>12.640103643364926</v>
          </cell>
          <cell r="X44" t="str">
            <v>jako nádoba</v>
          </cell>
          <cell r="Y44">
            <v>0.1</v>
          </cell>
          <cell r="Z44">
            <v>50</v>
          </cell>
          <cell r="AA44">
            <v>10</v>
          </cell>
        </row>
        <row r="45">
          <cell r="B45" t="str">
            <v>350b</v>
          </cell>
          <cell r="C45">
            <v>350</v>
          </cell>
          <cell r="D45">
            <v>377</v>
          </cell>
          <cell r="E45" t="str">
            <v>x</v>
          </cell>
          <cell r="F45">
            <v>9</v>
          </cell>
          <cell r="G45">
            <v>359</v>
          </cell>
          <cell r="H45" t="str">
            <v>bezešvá DN 350</v>
          </cell>
          <cell r="I45" t="str">
            <v>Potrubí ocelové bezešvé 377,0x9,0</v>
          </cell>
          <cell r="J45">
            <v>7850</v>
          </cell>
          <cell r="K45">
            <v>1.1843804304033521</v>
          </cell>
          <cell r="L45">
            <v>0.10122290069682653</v>
          </cell>
          <cell r="M45">
            <v>81.678895719211724</v>
          </cell>
          <cell r="N45">
            <v>90</v>
          </cell>
          <cell r="O45">
            <v>0.14985396957623315</v>
          </cell>
          <cell r="P45">
            <v>3675.6</v>
          </cell>
          <cell r="Q45">
            <v>100</v>
          </cell>
          <cell r="R45">
            <v>0.04</v>
          </cell>
          <cell r="S45">
            <v>90</v>
          </cell>
          <cell r="T45">
            <v>10</v>
          </cell>
          <cell r="U45">
            <v>0.59045536522245512</v>
          </cell>
          <cell r="V45">
            <v>49.078321941092959</v>
          </cell>
          <cell r="W45">
            <v>12.707472282696834</v>
          </cell>
          <cell r="X45" t="str">
            <v>jako nádoba</v>
          </cell>
          <cell r="Y45">
            <v>0.1</v>
          </cell>
          <cell r="Z45">
            <v>50</v>
          </cell>
          <cell r="AA45">
            <v>10</v>
          </cell>
        </row>
        <row r="46">
          <cell r="B46" t="str">
            <v>400b</v>
          </cell>
          <cell r="C46">
            <v>400</v>
          </cell>
          <cell r="D46">
            <v>457</v>
          </cell>
          <cell r="E46" t="str">
            <v>x</v>
          </cell>
          <cell r="F46">
            <v>14</v>
          </cell>
          <cell r="G46">
            <v>429</v>
          </cell>
          <cell r="H46" t="str">
            <v>bezešvá DN 400</v>
          </cell>
          <cell r="I46" t="str">
            <v>Potrubí ocelové bezešvé 457,0x14,0</v>
          </cell>
          <cell r="J46">
            <v>7850</v>
          </cell>
          <cell r="K46">
            <v>1.4357078426905354</v>
          </cell>
          <cell r="L46">
            <v>0.14454546338982976</v>
          </cell>
          <cell r="M46">
            <v>152.95063745487678</v>
          </cell>
          <cell r="N46">
            <v>90</v>
          </cell>
          <cell r="O46">
            <v>0.17498671080495151</v>
          </cell>
          <cell r="P46">
            <v>6882.8</v>
          </cell>
          <cell r="Q46">
            <v>100</v>
          </cell>
          <cell r="R46">
            <v>0.04</v>
          </cell>
          <cell r="S46">
            <v>90</v>
          </cell>
          <cell r="T46">
            <v>10</v>
          </cell>
          <cell r="U46">
            <v>0.69224103988734442</v>
          </cell>
          <cell r="V46">
            <v>58.233255279712715</v>
          </cell>
          <cell r="W46">
            <v>12.821342596681429</v>
          </cell>
          <cell r="X46" t="str">
            <v>jako nádoba</v>
          </cell>
          <cell r="Y46">
            <v>0.1</v>
          </cell>
          <cell r="Z46">
            <v>50</v>
          </cell>
          <cell r="AA46">
            <v>10</v>
          </cell>
        </row>
        <row r="47">
          <cell r="B47" t="str">
            <v>10z</v>
          </cell>
          <cell r="C47">
            <v>10</v>
          </cell>
          <cell r="D47">
            <v>17.100000000000001</v>
          </cell>
          <cell r="E47" t="str">
            <v>x</v>
          </cell>
          <cell r="F47">
            <v>2.35</v>
          </cell>
          <cell r="G47">
            <v>12.400000000000002</v>
          </cell>
          <cell r="H47" t="str">
            <v>závitová DN 10</v>
          </cell>
          <cell r="I47" t="str">
            <v>Potrubí ocelové závitové 17,1x2,4</v>
          </cell>
          <cell r="J47">
            <v>7850</v>
          </cell>
          <cell r="K47">
            <v>5.3721234376385471E-2</v>
          </cell>
          <cell r="L47">
            <v>1.2076282160399169E-4</v>
          </cell>
          <cell r="M47">
            <v>0.85482932453719096</v>
          </cell>
          <cell r="N47">
            <v>90</v>
          </cell>
          <cell r="O47">
            <v>7.1753976207990866E-3</v>
          </cell>
          <cell r="P47">
            <v>38.5</v>
          </cell>
          <cell r="Q47">
            <v>40</v>
          </cell>
          <cell r="R47">
            <v>0.04</v>
          </cell>
          <cell r="S47">
            <v>90</v>
          </cell>
          <cell r="T47">
            <v>10</v>
          </cell>
          <cell r="U47">
            <v>0.14469015391805259</v>
          </cell>
          <cell r="V47">
            <v>13.046649296301831</v>
          </cell>
          <cell r="W47">
            <v>14.276907778152079</v>
          </cell>
          <cell r="X47">
            <v>0.15</v>
          </cell>
          <cell r="Y47">
            <v>0.1</v>
          </cell>
          <cell r="Z47">
            <v>50</v>
          </cell>
          <cell r="AA47">
            <v>10</v>
          </cell>
        </row>
        <row r="48">
          <cell r="B48" t="str">
            <v>15z</v>
          </cell>
          <cell r="C48">
            <v>15</v>
          </cell>
          <cell r="D48">
            <v>21.4</v>
          </cell>
          <cell r="E48" t="str">
            <v>x</v>
          </cell>
          <cell r="F48">
            <v>2.65</v>
          </cell>
          <cell r="G48">
            <v>16.099999999999998</v>
          </cell>
          <cell r="H48" t="str">
            <v>závitová DN 15</v>
          </cell>
          <cell r="I48" t="str">
            <v>Potrubí ocelové závitové 21,4x2,7</v>
          </cell>
          <cell r="J48">
            <v>7850</v>
          </cell>
          <cell r="K48">
            <v>6.7230082786821563E-2</v>
          </cell>
          <cell r="L48">
            <v>2.0358305793425249E-4</v>
          </cell>
          <cell r="M48">
            <v>1.2253683970556564</v>
          </cell>
          <cell r="N48">
            <v>90</v>
          </cell>
          <cell r="O48">
            <v>1.1215485773315563E-2</v>
          </cell>
          <cell r="P48">
            <v>55.1</v>
          </cell>
          <cell r="Q48">
            <v>50</v>
          </cell>
          <cell r="R48">
            <v>0.04</v>
          </cell>
          <cell r="S48">
            <v>90</v>
          </cell>
          <cell r="T48">
            <v>10</v>
          </cell>
          <cell r="U48">
            <v>0.14477427769547063</v>
          </cell>
          <cell r="V48">
            <v>12.912104130651995</v>
          </cell>
          <cell r="W48">
            <v>13.385543983707652</v>
          </cell>
          <cell r="X48">
            <v>0.15</v>
          </cell>
          <cell r="Y48">
            <v>0.1</v>
          </cell>
          <cell r="Z48">
            <v>50</v>
          </cell>
          <cell r="AA48">
            <v>10</v>
          </cell>
        </row>
        <row r="49">
          <cell r="B49" t="str">
            <v>20z</v>
          </cell>
          <cell r="C49">
            <v>20</v>
          </cell>
          <cell r="D49">
            <v>26.9</v>
          </cell>
          <cell r="E49" t="str">
            <v>x</v>
          </cell>
          <cell r="F49">
            <v>2.65</v>
          </cell>
          <cell r="G49">
            <v>21.599999999999998</v>
          </cell>
          <cell r="H49" t="str">
            <v>závitová DN 20</v>
          </cell>
          <cell r="I49" t="str">
            <v>Potrubí ocelové závitové 26,9x2,7</v>
          </cell>
          <cell r="J49">
            <v>7850</v>
          </cell>
          <cell r="K49">
            <v>8.4508842381565433E-2</v>
          </cell>
          <cell r="L49">
            <v>3.6643536711471344E-4</v>
          </cell>
          <cell r="M49">
            <v>1.5848097935253151</v>
          </cell>
          <cell r="N49">
            <v>90</v>
          </cell>
          <cell r="O49">
            <v>1.2079423753052758E-2</v>
          </cell>
          <cell r="P49">
            <v>71.3</v>
          </cell>
          <cell r="Q49">
            <v>50</v>
          </cell>
          <cell r="R49">
            <v>0.04</v>
          </cell>
          <cell r="S49">
            <v>90</v>
          </cell>
          <cell r="T49">
            <v>10</v>
          </cell>
          <cell r="U49">
            <v>0.16198862355793359</v>
          </cell>
          <cell r="V49">
            <v>14.235989987439108</v>
          </cell>
          <cell r="W49">
            <v>13.570887590713417</v>
          </cell>
          <cell r="X49">
            <v>0.18</v>
          </cell>
          <cell r="Y49">
            <v>0.1</v>
          </cell>
          <cell r="Z49">
            <v>50</v>
          </cell>
          <cell r="AA49">
            <v>10</v>
          </cell>
        </row>
        <row r="50">
          <cell r="B50" t="str">
            <v>25z</v>
          </cell>
          <cell r="C50">
            <v>25</v>
          </cell>
          <cell r="D50">
            <v>33.700000000000003</v>
          </cell>
          <cell r="E50" t="str">
            <v>x</v>
          </cell>
          <cell r="F50">
            <v>3.25</v>
          </cell>
          <cell r="G50">
            <v>27.200000000000003</v>
          </cell>
          <cell r="H50" t="str">
            <v>závitová DN 25</v>
          </cell>
          <cell r="I50" t="str">
            <v>Potrubí ocelové závitové 33,7x3,3</v>
          </cell>
          <cell r="J50">
            <v>7850</v>
          </cell>
          <cell r="K50">
            <v>0.10587167242597605</v>
          </cell>
          <cell r="L50">
            <v>5.810689772079682E-4</v>
          </cell>
          <cell r="M50">
            <v>2.4405639243999064</v>
          </cell>
          <cell r="N50">
            <v>90</v>
          </cell>
          <cell r="O50">
            <v>1.766203389848181E-2</v>
          </cell>
          <cell r="P50">
            <v>109.8</v>
          </cell>
          <cell r="Q50">
            <v>60</v>
          </cell>
          <cell r="R50">
            <v>0.04</v>
          </cell>
          <cell r="S50">
            <v>90</v>
          </cell>
          <cell r="T50">
            <v>10</v>
          </cell>
          <cell r="U50">
            <v>0.16559437893544082</v>
          </cell>
          <cell r="V50">
            <v>14.54276891183553</v>
          </cell>
          <cell r="W50">
            <v>13.011780817907312</v>
          </cell>
          <cell r="X50">
            <v>0.18</v>
          </cell>
          <cell r="Y50">
            <v>0.1</v>
          </cell>
          <cell r="Z50">
            <v>50</v>
          </cell>
          <cell r="AA50">
            <v>10</v>
          </cell>
        </row>
        <row r="51">
          <cell r="B51" t="str">
            <v>32z</v>
          </cell>
          <cell r="C51">
            <v>32</v>
          </cell>
          <cell r="D51">
            <v>42.4</v>
          </cell>
          <cell r="E51" t="str">
            <v>x</v>
          </cell>
          <cell r="F51">
            <v>3.25</v>
          </cell>
          <cell r="G51">
            <v>35.9</v>
          </cell>
          <cell r="H51" t="str">
            <v>závitová DN 32</v>
          </cell>
          <cell r="I51" t="str">
            <v>Potrubí ocelové závitové 42,4x3,3</v>
          </cell>
          <cell r="J51">
            <v>7850</v>
          </cell>
          <cell r="K51">
            <v>0.13320352851220721</v>
          </cell>
          <cell r="L51">
            <v>1.0122290069682653E-3</v>
          </cell>
          <cell r="M51">
            <v>3.137867902799881</v>
          </cell>
          <cell r="N51">
            <v>90</v>
          </cell>
          <cell r="O51">
            <v>1.9301945263655692E-2</v>
          </cell>
          <cell r="P51">
            <v>141.19999999999999</v>
          </cell>
          <cell r="Q51">
            <v>60</v>
          </cell>
          <cell r="R51">
            <v>0.04</v>
          </cell>
          <cell r="S51">
            <v>90</v>
          </cell>
          <cell r="T51">
            <v>10</v>
          </cell>
          <cell r="U51">
            <v>0.18712527468228118</v>
          </cell>
          <cell r="V51">
            <v>16.220827468563442</v>
          </cell>
          <cell r="W51">
            <v>13.17934097618555</v>
          </cell>
          <cell r="X51">
            <v>0.18</v>
          </cell>
          <cell r="Y51">
            <v>0.1</v>
          </cell>
          <cell r="Z51">
            <v>50</v>
          </cell>
          <cell r="AA51">
            <v>10</v>
          </cell>
        </row>
        <row r="52">
          <cell r="B52" t="str">
            <v>40z</v>
          </cell>
          <cell r="C52">
            <v>40</v>
          </cell>
          <cell r="D52">
            <v>48.3</v>
          </cell>
          <cell r="E52" t="str">
            <v>x</v>
          </cell>
          <cell r="F52">
            <v>3.25</v>
          </cell>
          <cell r="G52">
            <v>41.8</v>
          </cell>
          <cell r="H52" t="str">
            <v>závitová DN 40</v>
          </cell>
          <cell r="I52" t="str">
            <v>Potrubí ocelové závitové 48,3x3,3</v>
          </cell>
          <cell r="J52">
            <v>7850</v>
          </cell>
          <cell r="K52">
            <v>0.151738925168387</v>
          </cell>
          <cell r="L52">
            <v>1.3722790870145574E-3</v>
          </cell>
          <cell r="M52">
            <v>3.6107522099906668</v>
          </cell>
          <cell r="N52">
            <v>90</v>
          </cell>
          <cell r="O52">
            <v>2.0414069063026476E-2</v>
          </cell>
          <cell r="P52">
            <v>162.5</v>
          </cell>
          <cell r="Q52">
            <v>60</v>
          </cell>
          <cell r="R52">
            <v>0.04</v>
          </cell>
          <cell r="S52">
            <v>90</v>
          </cell>
          <cell r="T52">
            <v>10</v>
          </cell>
          <cell r="U52">
            <v>0.20130667853751763</v>
          </cell>
          <cell r="V52">
            <v>17.333638215710529</v>
          </cell>
          <cell r="W52">
            <v>13.278353183359371</v>
          </cell>
          <cell r="X52">
            <v>0.27</v>
          </cell>
          <cell r="Y52">
            <v>0.1</v>
          </cell>
          <cell r="Z52">
            <v>50</v>
          </cell>
          <cell r="AA52">
            <v>10</v>
          </cell>
        </row>
        <row r="53">
          <cell r="B53" t="str">
            <v>50z</v>
          </cell>
          <cell r="C53">
            <v>50</v>
          </cell>
          <cell r="D53">
            <v>60.2</v>
          </cell>
          <cell r="E53" t="str">
            <v>x</v>
          </cell>
          <cell r="F53">
            <v>3.65</v>
          </cell>
          <cell r="G53">
            <v>52.900000000000006</v>
          </cell>
          <cell r="H53" t="str">
            <v>závitová DN 50</v>
          </cell>
          <cell r="I53" t="str">
            <v>Potrubí ocelové závitové 60,2x3,7</v>
          </cell>
          <cell r="J53">
            <v>7850</v>
          </cell>
          <cell r="K53">
            <v>0.18912387774610556</v>
          </cell>
          <cell r="L53">
            <v>2.1978660744330536E-3</v>
          </cell>
          <cell r="M53">
            <v>5.0903190423198046</v>
          </cell>
          <cell r="N53">
            <v>90</v>
          </cell>
          <cell r="O53">
            <v>2.2657166217689588E-2</v>
          </cell>
          <cell r="P53">
            <v>229.1</v>
          </cell>
          <cell r="Q53">
            <v>60</v>
          </cell>
          <cell r="R53">
            <v>0.04</v>
          </cell>
          <cell r="S53">
            <v>90</v>
          </cell>
          <cell r="T53">
            <v>10</v>
          </cell>
          <cell r="U53">
            <v>0.22919972893322524</v>
          </cell>
          <cell r="V53">
            <v>19.680094387928879</v>
          </cell>
          <cell r="W53">
            <v>13.476342177973306</v>
          </cell>
          <cell r="X53">
            <v>0.27</v>
          </cell>
          <cell r="Y53">
            <v>0.1</v>
          </cell>
          <cell r="Z53">
            <v>50</v>
          </cell>
          <cell r="AA53">
            <v>10</v>
          </cell>
        </row>
        <row r="54">
          <cell r="B54" t="str">
            <v>6m</v>
          </cell>
          <cell r="C54">
            <v>6</v>
          </cell>
          <cell r="D54">
            <v>6</v>
          </cell>
          <cell r="E54" t="str">
            <v>x</v>
          </cell>
          <cell r="F54">
            <v>1</v>
          </cell>
          <cell r="G54">
            <v>4</v>
          </cell>
          <cell r="H54" t="str">
            <v>měď 6x1,0</v>
          </cell>
          <cell r="I54" t="str">
            <v>Měděné potrubí 6x1,0</v>
          </cell>
          <cell r="J54">
            <v>8960</v>
          </cell>
          <cell r="K54">
            <v>1.8849555921538759E-2</v>
          </cell>
          <cell r="L54">
            <v>1.2566370614359172E-5</v>
          </cell>
          <cell r="M54">
            <v>0.14074335088082271</v>
          </cell>
          <cell r="N54">
            <v>90</v>
          </cell>
          <cell r="O54">
            <v>1.6336281798666923E-3</v>
          </cell>
          <cell r="P54">
            <v>65</v>
          </cell>
          <cell r="Q54">
            <v>20</v>
          </cell>
          <cell r="R54">
            <v>0.04</v>
          </cell>
          <cell r="S54">
            <v>80</v>
          </cell>
          <cell r="T54">
            <v>10</v>
          </cell>
          <cell r="U54">
            <v>0.12335778361693898</v>
          </cell>
          <cell r="V54">
            <v>9.8187949678772526</v>
          </cell>
          <cell r="W54">
            <v>16.794390236276055</v>
          </cell>
          <cell r="X54">
            <v>0.15</v>
          </cell>
          <cell r="Y54">
            <v>0.02</v>
          </cell>
          <cell r="Z54">
            <v>50</v>
          </cell>
          <cell r="AA54">
            <v>10</v>
          </cell>
        </row>
        <row r="55">
          <cell r="B55" t="str">
            <v>8m</v>
          </cell>
          <cell r="C55">
            <v>8</v>
          </cell>
          <cell r="D55">
            <v>8</v>
          </cell>
          <cell r="E55" t="str">
            <v>x</v>
          </cell>
          <cell r="F55">
            <v>1</v>
          </cell>
          <cell r="G55">
            <v>6</v>
          </cell>
          <cell r="H55" t="str">
            <v>měď 8x1,0</v>
          </cell>
          <cell r="I55" t="str">
            <v>Měděné potrubí 8x1,0</v>
          </cell>
          <cell r="J55">
            <v>8960</v>
          </cell>
          <cell r="K55">
            <v>2.5132741228718346E-2</v>
          </cell>
          <cell r="L55">
            <v>2.8274333882308137E-5</v>
          </cell>
          <cell r="M55">
            <v>0.19704069123315179</v>
          </cell>
          <cell r="N55">
            <v>90</v>
          </cell>
          <cell r="O55">
            <v>1.7592918860102841E-3</v>
          </cell>
          <cell r="P55">
            <v>70</v>
          </cell>
          <cell r="Q55">
            <v>20</v>
          </cell>
          <cell r="R55">
            <v>0.04</v>
          </cell>
          <cell r="S55">
            <v>80</v>
          </cell>
          <cell r="T55">
            <v>10</v>
          </cell>
          <cell r="U55">
            <v>0.14023714373430735</v>
          </cell>
          <cell r="V55">
            <v>10.93109508865456</v>
          </cell>
          <cell r="W55">
            <v>17.248907569862141</v>
          </cell>
          <cell r="X55">
            <v>0.15</v>
          </cell>
          <cell r="Y55">
            <v>0.02</v>
          </cell>
          <cell r="Z55">
            <v>50</v>
          </cell>
          <cell r="AA55">
            <v>10</v>
          </cell>
        </row>
        <row r="56">
          <cell r="B56" t="str">
            <v>10m</v>
          </cell>
          <cell r="C56">
            <v>10</v>
          </cell>
          <cell r="D56">
            <v>10</v>
          </cell>
          <cell r="E56" t="str">
            <v>x</v>
          </cell>
          <cell r="F56">
            <v>1</v>
          </cell>
          <cell r="G56">
            <v>8</v>
          </cell>
          <cell r="H56" t="str">
            <v>měď 10x1,0</v>
          </cell>
          <cell r="I56" t="str">
            <v>Měděné potrubí 10x1,0</v>
          </cell>
          <cell r="J56">
            <v>8960</v>
          </cell>
          <cell r="K56">
            <v>3.1415926535897934E-2</v>
          </cell>
          <cell r="L56">
            <v>5.0265482457436686E-5</v>
          </cell>
          <cell r="M56">
            <v>0.25333803158548096</v>
          </cell>
          <cell r="N56">
            <v>90</v>
          </cell>
          <cell r="O56">
            <v>2.7488935718910689E-3</v>
          </cell>
          <cell r="P56">
            <v>79</v>
          </cell>
          <cell r="Q56">
            <v>25</v>
          </cell>
          <cell r="R56">
            <v>0.04</v>
          </cell>
          <cell r="S56">
            <v>80</v>
          </cell>
          <cell r="T56">
            <v>10</v>
          </cell>
          <cell r="U56">
            <v>0.14024386705475111</v>
          </cell>
          <cell r="V56">
            <v>10.712837496529472</v>
          </cell>
          <cell r="W56">
            <v>15.683336807042902</v>
          </cell>
          <cell r="X56">
            <v>0.15</v>
          </cell>
          <cell r="Y56">
            <v>0.02</v>
          </cell>
          <cell r="Z56">
            <v>50</v>
          </cell>
          <cell r="AA56">
            <v>10</v>
          </cell>
        </row>
        <row r="57">
          <cell r="B57" t="str">
            <v>12m</v>
          </cell>
          <cell r="C57">
            <v>12</v>
          </cell>
          <cell r="D57">
            <v>12</v>
          </cell>
          <cell r="E57" t="str">
            <v>x</v>
          </cell>
          <cell r="F57">
            <v>1</v>
          </cell>
          <cell r="G57">
            <v>10</v>
          </cell>
          <cell r="H57" t="str">
            <v>měď 12x1,0</v>
          </cell>
          <cell r="I57" t="str">
            <v>Měděné potrubí 12x1,0</v>
          </cell>
          <cell r="J57">
            <v>8960</v>
          </cell>
          <cell r="K57">
            <v>3.7699111843077518E-2</v>
          </cell>
          <cell r="L57">
            <v>7.8539816339744827E-5</v>
          </cell>
          <cell r="M57">
            <v>0.30963537193780999</v>
          </cell>
          <cell r="N57">
            <v>90</v>
          </cell>
          <cell r="O57">
            <v>3.9584067435231391E-3</v>
          </cell>
          <cell r="P57">
            <v>81</v>
          </cell>
          <cell r="Q57">
            <v>30</v>
          </cell>
          <cell r="R57">
            <v>0.04</v>
          </cell>
          <cell r="S57">
            <v>80</v>
          </cell>
          <cell r="T57">
            <v>10</v>
          </cell>
          <cell r="U57">
            <v>0.14024820668420274</v>
          </cell>
          <cell r="V57">
            <v>10.566268365128488</v>
          </cell>
          <cell r="W57">
            <v>14.671316223182552</v>
          </cell>
          <cell r="X57">
            <v>0.15</v>
          </cell>
          <cell r="Y57">
            <v>0.02</v>
          </cell>
          <cell r="Z57">
            <v>50</v>
          </cell>
          <cell r="AA57">
            <v>10</v>
          </cell>
        </row>
        <row r="58">
          <cell r="B58" t="str">
            <v>15m</v>
          </cell>
          <cell r="C58">
            <v>15</v>
          </cell>
          <cell r="D58">
            <v>15</v>
          </cell>
          <cell r="E58" t="str">
            <v>x</v>
          </cell>
          <cell r="F58">
            <v>1</v>
          </cell>
          <cell r="G58">
            <v>13</v>
          </cell>
          <cell r="H58" t="str">
            <v>měď 15x1,0</v>
          </cell>
          <cell r="I58" t="str">
            <v>Měděné potrubí 15x1,0</v>
          </cell>
          <cell r="J58">
            <v>8960</v>
          </cell>
          <cell r="K58">
            <v>4.7123889803846894E-2</v>
          </cell>
          <cell r="L58">
            <v>1.3273228961416874E-4</v>
          </cell>
          <cell r="M58">
            <v>0.39408138246630375</v>
          </cell>
          <cell r="N58">
            <v>90</v>
          </cell>
          <cell r="O58">
            <v>5.4977871437821395E-3</v>
          </cell>
          <cell r="P58">
            <v>95</v>
          </cell>
          <cell r="Q58">
            <v>35</v>
          </cell>
          <cell r="R58">
            <v>0.04</v>
          </cell>
          <cell r="S58">
            <v>80</v>
          </cell>
          <cell r="T58">
            <v>10</v>
          </cell>
          <cell r="U58">
            <v>0.14487304530952735</v>
          </cell>
          <cell r="V58">
            <v>10.775387496680503</v>
          </cell>
          <cell r="W58">
            <v>14.035191020770132</v>
          </cell>
          <cell r="X58">
            <v>0.15</v>
          </cell>
          <cell r="Y58">
            <v>0.02</v>
          </cell>
          <cell r="Z58">
            <v>50</v>
          </cell>
          <cell r="AA58">
            <v>10</v>
          </cell>
        </row>
        <row r="59">
          <cell r="B59" t="str">
            <v>18m</v>
          </cell>
          <cell r="C59">
            <v>18</v>
          </cell>
          <cell r="D59">
            <v>18</v>
          </cell>
          <cell r="E59" t="str">
            <v>x</v>
          </cell>
          <cell r="F59">
            <v>1</v>
          </cell>
          <cell r="G59">
            <v>16</v>
          </cell>
          <cell r="H59" t="str">
            <v>měď 18x1,0</v>
          </cell>
          <cell r="I59" t="str">
            <v>Měděné potrubí 18x1,0</v>
          </cell>
          <cell r="J59">
            <v>8960</v>
          </cell>
          <cell r="K59">
            <v>5.6548667764616277E-2</v>
          </cell>
          <cell r="L59">
            <v>2.0106192982974675E-4</v>
          </cell>
          <cell r="M59">
            <v>0.47852739299479718</v>
          </cell>
          <cell r="N59">
            <v>90</v>
          </cell>
          <cell r="O59">
            <v>7.2884949563283216E-3</v>
          </cell>
          <cell r="P59">
            <v>118</v>
          </cell>
          <cell r="Q59">
            <v>40</v>
          </cell>
          <cell r="R59">
            <v>0.04</v>
          </cell>
          <cell r="S59">
            <v>80</v>
          </cell>
          <cell r="T59">
            <v>10</v>
          </cell>
          <cell r="U59">
            <v>0.14829561896338547</v>
          </cell>
          <cell r="V59">
            <v>10.931095088654562</v>
          </cell>
          <cell r="W59">
            <v>13.550485340340639</v>
          </cell>
          <cell r="X59">
            <v>0.15</v>
          </cell>
          <cell r="Y59">
            <v>0.02</v>
          </cell>
          <cell r="Z59">
            <v>50</v>
          </cell>
          <cell r="AA59">
            <v>10</v>
          </cell>
        </row>
        <row r="60">
          <cell r="B60" t="str">
            <v>22m</v>
          </cell>
          <cell r="C60">
            <v>22</v>
          </cell>
          <cell r="D60">
            <v>22</v>
          </cell>
          <cell r="E60" t="str">
            <v>x</v>
          </cell>
          <cell r="F60">
            <v>1</v>
          </cell>
          <cell r="G60">
            <v>20</v>
          </cell>
          <cell r="H60" t="str">
            <v>měď 22x1,0</v>
          </cell>
          <cell r="I60" t="str">
            <v>Měděné potrubí 22x1,5</v>
          </cell>
          <cell r="J60">
            <v>8960</v>
          </cell>
          <cell r="K60">
            <v>6.9115038378975438E-2</v>
          </cell>
          <cell r="L60">
            <v>3.1415926535897931E-4</v>
          </cell>
          <cell r="M60">
            <v>0.59112207369945513</v>
          </cell>
          <cell r="N60">
            <v>90</v>
          </cell>
          <cell r="O60">
            <v>7.7911497809026852E-3</v>
          </cell>
          <cell r="P60">
            <v>146</v>
          </cell>
          <cell r="Q60">
            <v>40</v>
          </cell>
          <cell r="R60">
            <v>0.04</v>
          </cell>
          <cell r="S60">
            <v>80</v>
          </cell>
          <cell r="T60">
            <v>10</v>
          </cell>
          <cell r="U60">
            <v>0.16382874390437493</v>
          </cell>
          <cell r="V60">
            <v>11.99786818086727</v>
          </cell>
          <cell r="W60">
            <v>13.744156916764691</v>
          </cell>
          <cell r="X60">
            <v>0.18</v>
          </cell>
          <cell r="Y60">
            <v>0.02</v>
          </cell>
          <cell r="Z60">
            <v>50</v>
          </cell>
          <cell r="AA60">
            <v>10</v>
          </cell>
        </row>
        <row r="61">
          <cell r="B61" t="str">
            <v>28m</v>
          </cell>
          <cell r="C61">
            <v>28</v>
          </cell>
          <cell r="D61">
            <v>28</v>
          </cell>
          <cell r="E61" t="str">
            <v>x</v>
          </cell>
          <cell r="F61">
            <v>1.5</v>
          </cell>
          <cell r="G61">
            <v>25</v>
          </cell>
          <cell r="H61" t="str">
            <v>měď 28x1,5</v>
          </cell>
          <cell r="I61" t="str">
            <v>Měděné potrubí 28x1,5</v>
          </cell>
          <cell r="J61">
            <v>8960</v>
          </cell>
          <cell r="K61">
            <v>8.7964594300514204E-2</v>
          </cell>
          <cell r="L61">
            <v>4.9087385212340522E-4</v>
          </cell>
          <cell r="M61">
            <v>1.1189096395025413</v>
          </cell>
          <cell r="N61">
            <v>90</v>
          </cell>
          <cell r="O61">
            <v>1.0320131867042469E-2</v>
          </cell>
          <cell r="P61">
            <v>189</v>
          </cell>
          <cell r="Q61">
            <v>45</v>
          </cell>
          <cell r="R61">
            <v>0.04</v>
          </cell>
          <cell r="S61">
            <v>80</v>
          </cell>
          <cell r="T61">
            <v>10</v>
          </cell>
          <cell r="U61">
            <v>0.17469797983445232</v>
          </cell>
          <cell r="V61">
            <v>12.91883954825836</v>
          </cell>
          <cell r="W61">
            <v>13.484910462909129</v>
          </cell>
          <cell r="X61">
            <v>0.18</v>
          </cell>
          <cell r="Y61">
            <v>0.02</v>
          </cell>
          <cell r="Z61">
            <v>50</v>
          </cell>
          <cell r="AA61">
            <v>10</v>
          </cell>
        </row>
        <row r="62">
          <cell r="B62" t="str">
            <v>35m</v>
          </cell>
          <cell r="C62">
            <v>35</v>
          </cell>
          <cell r="D62">
            <v>35</v>
          </cell>
          <cell r="E62" t="str">
            <v>x</v>
          </cell>
          <cell r="F62">
            <v>1.5</v>
          </cell>
          <cell r="G62">
            <v>32</v>
          </cell>
          <cell r="H62" t="str">
            <v>měď 35x1,5</v>
          </cell>
          <cell r="I62" t="str">
            <v>Měděné potrubí 35x1,5</v>
          </cell>
          <cell r="J62">
            <v>8960</v>
          </cell>
          <cell r="K62">
            <v>0.10995574287564276</v>
          </cell>
          <cell r="L62">
            <v>8.0424771931898698E-4</v>
          </cell>
          <cell r="M62">
            <v>1.4144706763522699</v>
          </cell>
          <cell r="N62">
            <v>90</v>
          </cell>
          <cell r="O62">
            <v>1.3351768777756621E-2</v>
          </cell>
          <cell r="P62">
            <v>339</v>
          </cell>
          <cell r="Q62">
            <v>50</v>
          </cell>
          <cell r="R62">
            <v>0.04</v>
          </cell>
          <cell r="S62">
            <v>80</v>
          </cell>
          <cell r="T62">
            <v>10</v>
          </cell>
          <cell r="U62">
            <v>0.1861604031123846</v>
          </cell>
          <cell r="V62">
            <v>13.641437434989959</v>
          </cell>
          <cell r="W62">
            <v>13.216447701714781</v>
          </cell>
          <cell r="X62">
            <v>0.18</v>
          </cell>
          <cell r="Y62">
            <v>0.02</v>
          </cell>
          <cell r="Z62">
            <v>50</v>
          </cell>
          <cell r="AA62">
            <v>10</v>
          </cell>
        </row>
        <row r="63">
          <cell r="B63" t="str">
            <v>42m</v>
          </cell>
          <cell r="C63">
            <v>42</v>
          </cell>
          <cell r="D63">
            <v>42</v>
          </cell>
          <cell r="E63" t="str">
            <v>x</v>
          </cell>
          <cell r="F63">
            <v>1.5</v>
          </cell>
          <cell r="G63">
            <v>39</v>
          </cell>
          <cell r="H63" t="str">
            <v>měď 42x1,5</v>
          </cell>
          <cell r="I63" t="str">
            <v>Měděné potrubí 42x2,0</v>
          </cell>
          <cell r="J63">
            <v>8960</v>
          </cell>
          <cell r="K63">
            <v>0.13194689145077132</v>
          </cell>
          <cell r="L63">
            <v>1.1945906065275189E-3</v>
          </cell>
          <cell r="M63">
            <v>1.7100317132019973</v>
          </cell>
          <cell r="N63">
            <v>90</v>
          </cell>
          <cell r="O63">
            <v>1.4451326206513045E-2</v>
          </cell>
          <cell r="P63">
            <v>407</v>
          </cell>
          <cell r="Q63">
            <v>50</v>
          </cell>
          <cell r="R63">
            <v>0.04</v>
          </cell>
          <cell r="S63">
            <v>80</v>
          </cell>
          <cell r="T63">
            <v>10</v>
          </cell>
          <cell r="U63">
            <v>0.20629799579720157</v>
          </cell>
          <cell r="V63">
            <v>15.035767112690131</v>
          </cell>
          <cell r="W63">
            <v>13.370445998821394</v>
          </cell>
          <cell r="X63">
            <v>0.27</v>
          </cell>
          <cell r="Y63">
            <v>0.02</v>
          </cell>
          <cell r="Z63">
            <v>50</v>
          </cell>
          <cell r="AA63">
            <v>10</v>
          </cell>
        </row>
        <row r="64">
          <cell r="B64" t="str">
            <v>54m</v>
          </cell>
          <cell r="C64">
            <v>54</v>
          </cell>
          <cell r="D64">
            <v>54</v>
          </cell>
          <cell r="E64" t="str">
            <v>x</v>
          </cell>
          <cell r="F64">
            <v>2</v>
          </cell>
          <cell r="G64">
            <v>50</v>
          </cell>
          <cell r="H64" t="str">
            <v>měď 54x2,0</v>
          </cell>
          <cell r="I64" t="str">
            <v>Měděné potrubí 54x2,0</v>
          </cell>
          <cell r="J64">
            <v>8960</v>
          </cell>
          <cell r="K64">
            <v>0.16964600329384882</v>
          </cell>
          <cell r="L64">
            <v>1.9634954084936209E-3</v>
          </cell>
          <cell r="M64">
            <v>2.9274616983211099</v>
          </cell>
          <cell r="N64">
            <v>90</v>
          </cell>
          <cell r="O64">
            <v>1.6336281798666925E-2</v>
          </cell>
          <cell r="P64">
            <v>643</v>
          </cell>
          <cell r="Q64">
            <v>50</v>
          </cell>
          <cell r="R64">
            <v>0.04</v>
          </cell>
          <cell r="S64">
            <v>80</v>
          </cell>
          <cell r="T64">
            <v>10</v>
          </cell>
          <cell r="U64">
            <v>0.23979734908534545</v>
          </cell>
          <cell r="V64">
            <v>17.555139804594205</v>
          </cell>
          <cell r="W64">
            <v>13.628554904636957</v>
          </cell>
          <cell r="X64">
            <v>0.27</v>
          </cell>
          <cell r="Y64">
            <v>0.02</v>
          </cell>
          <cell r="Z64">
            <v>50</v>
          </cell>
          <cell r="AA64">
            <v>10</v>
          </cell>
        </row>
        <row r="65">
          <cell r="B65" t="str">
            <v>64m</v>
          </cell>
          <cell r="C65">
            <v>64</v>
          </cell>
          <cell r="D65">
            <v>64</v>
          </cell>
          <cell r="E65" t="str">
            <v>x</v>
          </cell>
          <cell r="F65">
            <v>2</v>
          </cell>
          <cell r="G65">
            <v>60</v>
          </cell>
          <cell r="H65" t="str">
            <v>měď 64x2,0</v>
          </cell>
          <cell r="I65" t="str">
            <v>Měděné potrubí 64x2,0</v>
          </cell>
          <cell r="J65">
            <v>8960</v>
          </cell>
          <cell r="K65">
            <v>0.20106192982974677</v>
          </cell>
          <cell r="L65">
            <v>2.8274333882308137E-3</v>
          </cell>
          <cell r="M65">
            <v>3.4904351018444029</v>
          </cell>
          <cell r="N65">
            <v>90</v>
          </cell>
          <cell r="O65">
            <v>1.7907078125461821E-2</v>
          </cell>
          <cell r="P65">
            <v>1092</v>
          </cell>
          <cell r="Q65">
            <v>50</v>
          </cell>
          <cell r="R65">
            <v>0.04</v>
          </cell>
          <cell r="S65">
            <v>80</v>
          </cell>
          <cell r="T65">
            <v>10</v>
          </cell>
          <cell r="U65">
            <v>0.267061575559771</v>
          </cell>
          <cell r="V65">
            <v>19.451375772848504</v>
          </cell>
          <cell r="W65">
            <v>13.775344639252165</v>
          </cell>
          <cell r="X65">
            <v>0.27</v>
          </cell>
          <cell r="Y65">
            <v>0.02</v>
          </cell>
          <cell r="Z65">
            <v>50</v>
          </cell>
          <cell r="AA65">
            <v>10</v>
          </cell>
        </row>
        <row r="66">
          <cell r="B66" t="str">
            <v>76,1m</v>
          </cell>
          <cell r="C66">
            <v>76.099999999999994</v>
          </cell>
          <cell r="D66">
            <v>76.099999999999994</v>
          </cell>
          <cell r="E66" t="str">
            <v>x</v>
          </cell>
          <cell r="F66">
            <v>2</v>
          </cell>
          <cell r="G66">
            <v>72.099999999999994</v>
          </cell>
          <cell r="H66" t="str">
            <v>měď 76,1x2,0</v>
          </cell>
          <cell r="I66" t="str">
            <v>Měděné potrubí 76,1x2,5</v>
          </cell>
          <cell r="J66">
            <v>8960</v>
          </cell>
          <cell r="K66">
            <v>0.23907520093818324</v>
          </cell>
          <cell r="L66">
            <v>4.0828216665869293E-3</v>
          </cell>
          <cell r="M66">
            <v>4.1716329201075801</v>
          </cell>
          <cell r="N66">
            <v>90</v>
          </cell>
          <cell r="O66">
            <v>2.5654245609214248E-2</v>
          </cell>
          <cell r="P66">
            <v>1312</v>
          </cell>
          <cell r="Q66">
            <v>60</v>
          </cell>
          <cell r="R66">
            <v>0.04</v>
          </cell>
          <cell r="S66">
            <v>80</v>
          </cell>
          <cell r="T66">
            <v>10</v>
          </cell>
          <cell r="U66">
            <v>0.26548835506257756</v>
          </cell>
          <cell r="V66">
            <v>19.215864077807648</v>
          </cell>
          <cell r="W66">
            <v>13.119122645349385</v>
          </cell>
          <cell r="X66">
            <v>0.27</v>
          </cell>
          <cell r="Y66">
            <v>0.02</v>
          </cell>
          <cell r="Z66">
            <v>50</v>
          </cell>
          <cell r="AA66">
            <v>10</v>
          </cell>
        </row>
        <row r="67">
          <cell r="B67" t="str">
            <v>88,9m</v>
          </cell>
          <cell r="C67">
            <v>88.9</v>
          </cell>
          <cell r="D67">
            <v>88.9</v>
          </cell>
          <cell r="E67" t="str">
            <v>x</v>
          </cell>
          <cell r="F67">
            <v>2.5</v>
          </cell>
          <cell r="G67">
            <v>83.9</v>
          </cell>
          <cell r="H67" t="str">
            <v>měď 88,9x2,5</v>
          </cell>
          <cell r="I67" t="str">
            <v>Měděné potrubí 88,9x2,5</v>
          </cell>
          <cell r="J67">
            <v>8960</v>
          </cell>
          <cell r="K67">
            <v>0.27928758690413263</v>
          </cell>
          <cell r="L67">
            <v>5.5285826057689521E-3</v>
          </cell>
          <cell r="M67">
            <v>6.0801127580515484</v>
          </cell>
          <cell r="N67">
            <v>90</v>
          </cell>
          <cell r="O67">
            <v>2.806698876717121E-2</v>
          </cell>
          <cell r="P67">
            <v>1545</v>
          </cell>
          <cell r="Q67">
            <v>60</v>
          </cell>
          <cell r="R67">
            <v>0.04</v>
          </cell>
          <cell r="S67">
            <v>80</v>
          </cell>
          <cell r="T67">
            <v>10</v>
          </cell>
          <cell r="U67">
            <v>0.29414683693513966</v>
          </cell>
          <cell r="V67">
            <v>21.369347836140808</v>
          </cell>
          <cell r="W67">
            <v>13.256139146741893</v>
          </cell>
          <cell r="X67">
            <v>0.34</v>
          </cell>
          <cell r="Y67">
            <v>0.02</v>
          </cell>
          <cell r="Z67">
            <v>50</v>
          </cell>
          <cell r="AA67">
            <v>10</v>
          </cell>
        </row>
        <row r="68">
          <cell r="B68" t="str">
            <v>108m</v>
          </cell>
          <cell r="C68">
            <v>108</v>
          </cell>
          <cell r="D68">
            <v>108</v>
          </cell>
          <cell r="E68" t="str">
            <v>x</v>
          </cell>
          <cell r="F68">
            <v>2.5</v>
          </cell>
          <cell r="G68">
            <v>103</v>
          </cell>
          <cell r="H68" t="str">
            <v>měď 108x2,5</v>
          </cell>
          <cell r="I68" t="str">
            <v>Měděné potrubí 108x2,2</v>
          </cell>
          <cell r="J68">
            <v>8960</v>
          </cell>
          <cell r="K68">
            <v>0.33929200658769765</v>
          </cell>
          <cell r="L68">
            <v>8.3322891154835269E-3</v>
          </cell>
          <cell r="M68">
            <v>7.4242117589634109</v>
          </cell>
          <cell r="N68">
            <v>90</v>
          </cell>
          <cell r="O68">
            <v>3.166725394818512E-2</v>
          </cell>
          <cell r="P68">
            <v>2355</v>
          </cell>
          <cell r="Q68">
            <v>60</v>
          </cell>
          <cell r="R68">
            <v>0.04</v>
          </cell>
          <cell r="S68">
            <v>80</v>
          </cell>
          <cell r="T68">
            <v>10</v>
          </cell>
          <cell r="U68">
            <v>0.33631951219717549</v>
          </cell>
          <cell r="V68">
            <v>24.31134308846126</v>
          </cell>
          <cell r="W68">
            <v>13.394096864676838</v>
          </cell>
          <cell r="X68">
            <v>0.34</v>
          </cell>
          <cell r="Y68">
            <v>0.02</v>
          </cell>
          <cell r="Z68">
            <v>50</v>
          </cell>
          <cell r="AA68">
            <v>10</v>
          </cell>
        </row>
        <row r="69">
          <cell r="B69" t="str">
            <v>20p10</v>
          </cell>
          <cell r="C69">
            <v>20</v>
          </cell>
          <cell r="D69">
            <v>20</v>
          </cell>
          <cell r="E69" t="str">
            <v>x</v>
          </cell>
          <cell r="F69">
            <v>2.2000000000000002</v>
          </cell>
          <cell r="G69">
            <v>15.6</v>
          </cell>
          <cell r="H69" t="str">
            <v>PP-R S5/PN10/SDR11 20x2,2</v>
          </cell>
          <cell r="I69" t="str">
            <v>Potrubí PP-R S5/PN10/SDR11 20x2,2</v>
          </cell>
          <cell r="J69">
            <v>980</v>
          </cell>
          <cell r="K69">
            <v>6.2831853071795868E-2</v>
          </cell>
          <cell r="L69">
            <v>1.9113449704440298E-4</v>
          </cell>
          <cell r="M69">
            <v>0.1205642729482848</v>
          </cell>
          <cell r="N69">
            <v>26</v>
          </cell>
          <cell r="O69">
            <v>7.5398223686155043E-3</v>
          </cell>
          <cell r="P69">
            <v>24.4</v>
          </cell>
          <cell r="Q69">
            <v>40</v>
          </cell>
          <cell r="R69">
            <v>4.5999999999999999E-2</v>
          </cell>
          <cell r="S69">
            <v>20</v>
          </cell>
          <cell r="T69">
            <v>10</v>
          </cell>
          <cell r="U69">
            <v>0.17954632459300024</v>
          </cell>
          <cell r="V69">
            <v>1.988286117367112</v>
          </cell>
          <cell r="W69">
            <v>10.632891127719937</v>
          </cell>
          <cell r="X69">
            <v>0.18</v>
          </cell>
          <cell r="Y69">
            <v>0.01</v>
          </cell>
          <cell r="Z69">
            <v>50</v>
          </cell>
          <cell r="AA69">
            <v>10</v>
          </cell>
          <cell r="AF69">
            <v>30</v>
          </cell>
          <cell r="AG69">
            <v>30</v>
          </cell>
          <cell r="AH69">
            <v>13</v>
          </cell>
        </row>
        <row r="70">
          <cell r="B70" t="str">
            <v>25p10</v>
          </cell>
          <cell r="C70">
            <v>25</v>
          </cell>
          <cell r="D70">
            <v>25</v>
          </cell>
          <cell r="E70" t="str">
            <v>x</v>
          </cell>
          <cell r="F70">
            <v>2.2999999999999998</v>
          </cell>
          <cell r="G70">
            <v>20.399999999999999</v>
          </cell>
          <cell r="H70" t="str">
            <v>PP-R S5/PN10/SDR11 25x2,3</v>
          </cell>
          <cell r="I70" t="str">
            <v>Potrubí PP-R S5/PN10/SDR11 25x2,3</v>
          </cell>
          <cell r="J70">
            <v>980</v>
          </cell>
          <cell r="K70">
            <v>7.8539816339744828E-2</v>
          </cell>
          <cell r="L70">
            <v>3.2685129967948199E-4</v>
          </cell>
          <cell r="M70">
            <v>0.16074210139504477</v>
          </cell>
          <cell r="N70">
            <v>26</v>
          </cell>
          <cell r="O70">
            <v>1.1780972450961723E-2</v>
          </cell>
          <cell r="P70">
            <v>35</v>
          </cell>
          <cell r="Q70">
            <v>50</v>
          </cell>
          <cell r="R70">
            <v>4.5999999999999999E-2</v>
          </cell>
          <cell r="S70">
            <v>20</v>
          </cell>
          <cell r="T70">
            <v>10</v>
          </cell>
          <cell r="U70">
            <v>0.17955305128053975</v>
          </cell>
          <cell r="V70">
            <v>1.9572746490308102</v>
          </cell>
          <cell r="W70">
            <v>10.498415896610734</v>
          </cell>
          <cell r="X70">
            <v>0.18</v>
          </cell>
          <cell r="Y70">
            <v>0.01</v>
          </cell>
          <cell r="Z70">
            <v>50</v>
          </cell>
          <cell r="AA70">
            <v>10</v>
          </cell>
          <cell r="AF70">
            <v>30</v>
          </cell>
          <cell r="AG70">
            <v>30</v>
          </cell>
          <cell r="AH70">
            <v>13</v>
          </cell>
        </row>
        <row r="71">
          <cell r="B71" t="str">
            <v>32p10</v>
          </cell>
          <cell r="C71">
            <v>32</v>
          </cell>
          <cell r="D71">
            <v>32</v>
          </cell>
          <cell r="E71" t="str">
            <v>x</v>
          </cell>
          <cell r="F71">
            <v>2.9</v>
          </cell>
          <cell r="G71">
            <v>26.2</v>
          </cell>
          <cell r="H71" t="str">
            <v>PP-R S5/PN10/SDR11 32x2,9</v>
          </cell>
          <cell r="I71" t="str">
            <v>Potrubí PP-R S5/PN10/SDR11 32x2,9</v>
          </cell>
          <cell r="J71">
            <v>980</v>
          </cell>
          <cell r="K71">
            <v>0.10053096491487339</v>
          </cell>
          <cell r="L71">
            <v>5.3912871528254429E-4</v>
          </cell>
          <cell r="M71">
            <v>0.25981662395571387</v>
          </cell>
          <cell r="N71">
            <v>26</v>
          </cell>
          <cell r="O71">
            <v>1.7341591447815656E-2</v>
          </cell>
          <cell r="P71">
            <v>50.2</v>
          </cell>
          <cell r="Q71">
            <v>60</v>
          </cell>
          <cell r="R71">
            <v>4.5999999999999999E-2</v>
          </cell>
          <cell r="S71">
            <v>20</v>
          </cell>
          <cell r="T71">
            <v>10</v>
          </cell>
          <cell r="U71">
            <v>0.18546480711534408</v>
          </cell>
          <cell r="V71">
            <v>2.0225515705768684</v>
          </cell>
          <cell r="W71">
            <v>10.423551421204717</v>
          </cell>
          <cell r="X71">
            <v>0.18</v>
          </cell>
          <cell r="Y71">
            <v>0.01</v>
          </cell>
          <cell r="Z71">
            <v>50</v>
          </cell>
          <cell r="AA71">
            <v>10</v>
          </cell>
          <cell r="AF71">
            <v>35</v>
          </cell>
          <cell r="AG71">
            <v>35</v>
          </cell>
          <cell r="AH71">
            <v>13</v>
          </cell>
        </row>
        <row r="72">
          <cell r="B72" t="str">
            <v>40p10</v>
          </cell>
          <cell r="C72">
            <v>40</v>
          </cell>
          <cell r="D72">
            <v>40</v>
          </cell>
          <cell r="E72" t="str">
            <v>x</v>
          </cell>
          <cell r="F72">
            <v>3.7</v>
          </cell>
          <cell r="G72">
            <v>32.6</v>
          </cell>
          <cell r="H72" t="str">
            <v>PP-R S5/PN10/SDR11 40x3,7</v>
          </cell>
          <cell r="I72" t="str">
            <v>Potrubí PP-R S5/PN10/SDR11 40x3,7</v>
          </cell>
          <cell r="J72">
            <v>980</v>
          </cell>
          <cell r="K72">
            <v>0.12566370614359174</v>
          </cell>
          <cell r="L72">
            <v>8.3468975213227237E-4</v>
          </cell>
          <cell r="M72">
            <v>0.41350836311757194</v>
          </cell>
          <cell r="N72">
            <v>26</v>
          </cell>
          <cell r="O72">
            <v>1.8849555921538759E-2</v>
          </cell>
          <cell r="P72">
            <v>79.5</v>
          </cell>
          <cell r="Q72">
            <v>60</v>
          </cell>
          <cell r="R72">
            <v>4.5999999999999999E-2</v>
          </cell>
          <cell r="S72">
            <v>20</v>
          </cell>
          <cell r="T72">
            <v>10</v>
          </cell>
          <cell r="U72">
            <v>0.20845150009339836</v>
          </cell>
          <cell r="V72">
            <v>2.2906545147328665</v>
          </cell>
          <cell r="W72">
            <v>10.455711236169378</v>
          </cell>
          <cell r="X72">
            <v>0.27</v>
          </cell>
          <cell r="Y72">
            <v>0.01</v>
          </cell>
          <cell r="Z72">
            <v>50</v>
          </cell>
          <cell r="AA72">
            <v>10</v>
          </cell>
          <cell r="AF72">
            <v>35</v>
          </cell>
          <cell r="AG72">
            <v>35</v>
          </cell>
          <cell r="AH72">
            <v>13</v>
          </cell>
        </row>
        <row r="73">
          <cell r="B73" t="str">
            <v>50p10</v>
          </cell>
          <cell r="C73">
            <v>50</v>
          </cell>
          <cell r="D73">
            <v>50</v>
          </cell>
          <cell r="E73" t="str">
            <v>x</v>
          </cell>
          <cell r="F73">
            <v>4.5999999999999996</v>
          </cell>
          <cell r="G73">
            <v>40.799999999999997</v>
          </cell>
          <cell r="H73" t="str">
            <v>PP-R S5/PN10/SDR11 50x4,6</v>
          </cell>
          <cell r="I73" t="str">
            <v>Potrubí PP-R S5/PN10/SDR11 50x4,6</v>
          </cell>
          <cell r="J73">
            <v>980</v>
          </cell>
          <cell r="K73">
            <v>0.15707963267948966</v>
          </cell>
          <cell r="L73">
            <v>1.3074051987179279E-3</v>
          </cell>
          <cell r="M73">
            <v>0.64296840558017909</v>
          </cell>
          <cell r="N73">
            <v>26</v>
          </cell>
          <cell r="O73">
            <v>2.0734511513692641E-2</v>
          </cell>
          <cell r="P73">
            <v>132.9</v>
          </cell>
          <cell r="Q73">
            <v>60</v>
          </cell>
          <cell r="R73">
            <v>4.5999999999999999E-2</v>
          </cell>
          <cell r="S73">
            <v>20</v>
          </cell>
          <cell r="T73">
            <v>10</v>
          </cell>
          <cell r="U73">
            <v>0.23612945003370786</v>
          </cell>
          <cell r="V73">
            <v>2.6095295506192207</v>
          </cell>
          <cell r="W73">
            <v>10.488611208382849</v>
          </cell>
          <cell r="X73">
            <v>0.27</v>
          </cell>
          <cell r="Y73">
            <v>0.01</v>
          </cell>
          <cell r="Z73">
            <v>50</v>
          </cell>
          <cell r="AA73">
            <v>10</v>
          </cell>
          <cell r="AF73">
            <v>40</v>
          </cell>
          <cell r="AG73">
            <v>40</v>
          </cell>
          <cell r="AH73">
            <v>13</v>
          </cell>
        </row>
        <row r="74">
          <cell r="B74" t="str">
            <v>63p10</v>
          </cell>
          <cell r="C74">
            <v>63</v>
          </cell>
          <cell r="D74">
            <v>63</v>
          </cell>
          <cell r="E74" t="str">
            <v>x</v>
          </cell>
          <cell r="F74">
            <v>5.8</v>
          </cell>
          <cell r="G74">
            <v>51.4</v>
          </cell>
          <cell r="H74" t="str">
            <v>PP-R S5/PN10/SDR11 63x5,8</v>
          </cell>
          <cell r="I74" t="str">
            <v>Potrubí PP-R S5/PN10/SDR11 63x5,8</v>
          </cell>
          <cell r="J74">
            <v>980</v>
          </cell>
          <cell r="K74">
            <v>0.19792033717615698</v>
          </cell>
          <cell r="L74">
            <v>2.0749905317695226E-3</v>
          </cell>
          <cell r="M74">
            <v>1.0214096831798507</v>
          </cell>
          <cell r="N74">
            <v>26</v>
          </cell>
          <cell r="O74">
            <v>2.9248227604920976E-2</v>
          </cell>
          <cell r="P74">
            <v>208.2</v>
          </cell>
          <cell r="Q74">
            <v>70</v>
          </cell>
          <cell r="R74">
            <v>4.5999999999999999E-2</v>
          </cell>
          <cell r="S74">
            <v>20</v>
          </cell>
          <cell r="T74">
            <v>10</v>
          </cell>
          <cell r="U74">
            <v>0.24696698445479448</v>
          </cell>
          <cell r="V74">
            <v>2.7353479279231792</v>
          </cell>
          <cell r="W74">
            <v>10.428910486507535</v>
          </cell>
          <cell r="X74">
            <v>0.27</v>
          </cell>
          <cell r="Y74">
            <v>0.01</v>
          </cell>
          <cell r="Z74">
            <v>50</v>
          </cell>
          <cell r="AA74">
            <v>10</v>
          </cell>
          <cell r="AF74">
            <v>50</v>
          </cell>
          <cell r="AG74">
            <v>50</v>
          </cell>
          <cell r="AH74">
            <v>13</v>
          </cell>
        </row>
        <row r="75">
          <cell r="B75" t="str">
            <v>75p10</v>
          </cell>
          <cell r="C75">
            <v>75</v>
          </cell>
          <cell r="D75">
            <v>75</v>
          </cell>
          <cell r="E75" t="str">
            <v>x</v>
          </cell>
          <cell r="F75">
            <v>6.8</v>
          </cell>
          <cell r="G75">
            <v>61.4</v>
          </cell>
          <cell r="H75" t="str">
            <v>PP-R S5/PN10/SDR11 75x6,8</v>
          </cell>
          <cell r="I75" t="str">
            <v>Potrubí PP-R S5/PN10/SDR11 75x6,8</v>
          </cell>
          <cell r="J75">
            <v>980</v>
          </cell>
          <cell r="K75">
            <v>0.23561944901923448</v>
          </cell>
          <cell r="L75">
            <v>2.960919660081844E-3</v>
          </cell>
          <cell r="M75">
            <v>1.4278061088482268</v>
          </cell>
          <cell r="N75">
            <v>26</v>
          </cell>
          <cell r="O75">
            <v>3.8955748904513428E-2</v>
          </cell>
          <cell r="P75">
            <v>321</v>
          </cell>
          <cell r="Q75">
            <v>80</v>
          </cell>
          <cell r="R75">
            <v>4.5999999999999999E-2</v>
          </cell>
          <cell r="S75">
            <v>20</v>
          </cell>
          <cell r="T75">
            <v>10</v>
          </cell>
          <cell r="U75">
            <v>0.25301689416886008</v>
          </cell>
          <cell r="V75">
            <v>2.80142281888627</v>
          </cell>
          <cell r="W75">
            <v>10.379455565375473</v>
          </cell>
          <cell r="X75">
            <v>0.27</v>
          </cell>
          <cell r="Y75">
            <v>0.01</v>
          </cell>
          <cell r="Z75">
            <v>50</v>
          </cell>
          <cell r="AA75">
            <v>10</v>
          </cell>
          <cell r="AF75">
            <v>75</v>
          </cell>
          <cell r="AG75">
            <v>75</v>
          </cell>
          <cell r="AH75">
            <v>13</v>
          </cell>
        </row>
        <row r="76">
          <cell r="B76" t="str">
            <v>90p10</v>
          </cell>
          <cell r="C76">
            <v>90</v>
          </cell>
          <cell r="D76">
            <v>90</v>
          </cell>
          <cell r="E76" t="str">
            <v>x</v>
          </cell>
          <cell r="F76">
            <v>8.1999999999999993</v>
          </cell>
          <cell r="G76">
            <v>73.599999999999994</v>
          </cell>
          <cell r="H76" t="str">
            <v>PP-R S5/PN10/SDR11 90x8,2</v>
          </cell>
          <cell r="I76" t="str">
            <v>Potrubí PP-R S5/PN10/SDR11 90x8,2</v>
          </cell>
          <cell r="J76">
            <v>980</v>
          </cell>
          <cell r="K76">
            <v>0.28274333882308139</v>
          </cell>
          <cell r="L76">
            <v>4.2544704351974412E-3</v>
          </cell>
          <cell r="M76">
            <v>2.0651095945554516</v>
          </cell>
          <cell r="N76">
            <v>26</v>
          </cell>
          <cell r="O76">
            <v>4.2725660088821185E-2</v>
          </cell>
          <cell r="P76">
            <v>495.6</v>
          </cell>
          <cell r="Q76">
            <v>80</v>
          </cell>
          <cell r="R76">
            <v>4.5999999999999999E-2</v>
          </cell>
          <cell r="S76">
            <v>20</v>
          </cell>
          <cell r="T76">
            <v>10</v>
          </cell>
          <cell r="U76">
            <v>0.28283983377257021</v>
          </cell>
          <cell r="V76">
            <v>3.1491459425727788</v>
          </cell>
          <cell r="W76">
            <v>10.400961714622595</v>
          </cell>
          <cell r="X76">
            <v>0.34</v>
          </cell>
          <cell r="Y76">
            <v>0.01</v>
          </cell>
          <cell r="Z76">
            <v>50</v>
          </cell>
          <cell r="AA76">
            <v>10</v>
          </cell>
          <cell r="AF76">
            <v>80</v>
          </cell>
          <cell r="AG76">
            <v>80</v>
          </cell>
          <cell r="AH76">
            <v>13</v>
          </cell>
        </row>
        <row r="77">
          <cell r="B77" t="str">
            <v>110p10</v>
          </cell>
          <cell r="C77">
            <v>110</v>
          </cell>
          <cell r="D77">
            <v>110</v>
          </cell>
          <cell r="E77" t="str">
            <v>x</v>
          </cell>
          <cell r="F77">
            <v>10</v>
          </cell>
          <cell r="G77">
            <v>90</v>
          </cell>
          <cell r="H77" t="str">
            <v>PP-R S5/PN10/SDR11 110x10,0</v>
          </cell>
          <cell r="I77" t="str">
            <v>Potrubí PP-R S5/PN10/SDR11 110x10,0</v>
          </cell>
          <cell r="J77">
            <v>980</v>
          </cell>
          <cell r="K77">
            <v>0.34557519189487729</v>
          </cell>
          <cell r="L77">
            <v>6.3617251235193305E-3</v>
          </cell>
          <cell r="M77">
            <v>3.0787608005179981</v>
          </cell>
          <cell r="N77">
            <v>26</v>
          </cell>
          <cell r="O77">
            <v>4.7752208334564859E-2</v>
          </cell>
          <cell r="P77">
            <v>642.5</v>
          </cell>
          <cell r="Q77">
            <v>80</v>
          </cell>
          <cell r="R77">
            <v>4.5999999999999999E-2</v>
          </cell>
          <cell r="S77">
            <v>20</v>
          </cell>
          <cell r="T77">
            <v>10</v>
          </cell>
          <cell r="U77">
            <v>0.32179827497449587</v>
          </cell>
          <cell r="V77">
            <v>3.6022657795292776</v>
          </cell>
          <cell r="W77">
            <v>10.424680300105825</v>
          </cell>
          <cell r="X77">
            <v>0.34</v>
          </cell>
          <cell r="Y77">
            <v>0.01</v>
          </cell>
          <cell r="Z77">
            <v>50</v>
          </cell>
          <cell r="AA77">
            <v>10</v>
          </cell>
          <cell r="AF77">
            <v>100</v>
          </cell>
          <cell r="AG77">
            <v>100</v>
          </cell>
          <cell r="AH77">
            <v>13</v>
          </cell>
        </row>
        <row r="78">
          <cell r="B78" t="str">
            <v>125p10</v>
          </cell>
          <cell r="C78">
            <v>125</v>
          </cell>
          <cell r="D78">
            <v>125</v>
          </cell>
          <cell r="E78" t="str">
            <v>x</v>
          </cell>
          <cell r="F78">
            <v>11.4</v>
          </cell>
          <cell r="G78">
            <v>102.2</v>
          </cell>
          <cell r="H78" t="str">
            <v>PP-R S5/PN10/SDR11 125x11,4</v>
          </cell>
          <cell r="I78" t="str">
            <v>Potrubí PP-R S5/PN10/SDR11 125x11,4</v>
          </cell>
          <cell r="J78">
            <v>980</v>
          </cell>
          <cell r="K78">
            <v>0.39269908169872414</v>
          </cell>
          <cell r="L78">
            <v>8.203358152980204E-3</v>
          </cell>
          <cell r="M78">
            <v>3.9871183871028268</v>
          </cell>
          <cell r="N78">
            <v>26</v>
          </cell>
          <cell r="O78">
            <v>6.0789817846962496E-2</v>
          </cell>
          <cell r="P78">
            <v>687.9</v>
          </cell>
          <cell r="Q78">
            <v>90</v>
          </cell>
          <cell r="R78">
            <v>4.5999999999999999E-2</v>
          </cell>
          <cell r="S78">
            <v>20</v>
          </cell>
          <cell r="T78">
            <v>10</v>
          </cell>
          <cell r="U78">
            <v>0.32394314701260429</v>
          </cell>
          <cell r="V78">
            <v>3.6285082594232105</v>
          </cell>
          <cell r="W78">
            <v>10.378685262647195</v>
          </cell>
          <cell r="X78">
            <v>0.34</v>
          </cell>
          <cell r="Y78">
            <v>0.01</v>
          </cell>
          <cell r="Z78">
            <v>50</v>
          </cell>
          <cell r="AA78">
            <v>10</v>
          </cell>
          <cell r="AF78">
            <v>100</v>
          </cell>
          <cell r="AG78">
            <v>100</v>
          </cell>
          <cell r="AH78">
            <v>13</v>
          </cell>
        </row>
        <row r="79">
          <cell r="B79" t="str">
            <v>16p16</v>
          </cell>
          <cell r="C79">
            <v>16</v>
          </cell>
          <cell r="D79">
            <v>16</v>
          </cell>
          <cell r="E79" t="str">
            <v>x</v>
          </cell>
          <cell r="F79">
            <v>2.2000000000000002</v>
          </cell>
          <cell r="G79">
            <v>11.6</v>
          </cell>
          <cell r="H79" t="str">
            <v>PP-R S3,2/PN16/SDR7,4 16x2,2</v>
          </cell>
          <cell r="I79" t="str">
            <v>Potrubí PP-R S3,2/PN16/SDR7,4 16x2,2</v>
          </cell>
          <cell r="J79">
            <v>955</v>
          </cell>
          <cell r="K79">
            <v>5.0265482457436693E-2</v>
          </cell>
          <cell r="L79">
            <v>1.0568317686676063E-4</v>
          </cell>
          <cell r="M79">
            <v>9.1086709079651745E-2</v>
          </cell>
          <cell r="N79">
            <v>26</v>
          </cell>
          <cell r="O79">
            <v>1.0367255756846319E-2</v>
          </cell>
          <cell r="P79">
            <v>22</v>
          </cell>
          <cell r="Q79">
            <v>50</v>
          </cell>
          <cell r="R79">
            <v>4.5999999999999999E-2</v>
          </cell>
          <cell r="S79">
            <v>20</v>
          </cell>
          <cell r="T79">
            <v>10</v>
          </cell>
          <cell r="U79">
            <v>0.14587140491697015</v>
          </cell>
          <cell r="V79">
            <v>1.6280573769213138</v>
          </cell>
          <cell r="W79">
            <v>10.446747205472848</v>
          </cell>
          <cell r="X79">
            <v>0.15</v>
          </cell>
          <cell r="Y79">
            <v>0.01</v>
          </cell>
          <cell r="Z79">
            <v>50</v>
          </cell>
          <cell r="AA79">
            <v>10</v>
          </cell>
          <cell r="AF79">
            <v>30</v>
          </cell>
          <cell r="AG79">
            <v>30</v>
          </cell>
          <cell r="AH79">
            <v>13</v>
          </cell>
        </row>
        <row r="80">
          <cell r="B80" t="str">
            <v>20p16</v>
          </cell>
          <cell r="C80">
            <v>20</v>
          </cell>
          <cell r="D80">
            <v>20</v>
          </cell>
          <cell r="E80" t="str">
            <v>x</v>
          </cell>
          <cell r="F80">
            <v>2.8</v>
          </cell>
          <cell r="G80">
            <v>14.4</v>
          </cell>
          <cell r="H80" t="str">
            <v>PP-R S3,2/PN16/SDR7,4 20x2,8</v>
          </cell>
          <cell r="I80" t="str">
            <v>Potrubí PP-R S3,2/PN16/SDR7,4 20x2,8</v>
          </cell>
          <cell r="J80">
            <v>955</v>
          </cell>
          <cell r="K80">
            <v>6.2831853071795868E-2</v>
          </cell>
          <cell r="L80">
            <v>1.6286016316209486E-4</v>
          </cell>
          <cell r="M80">
            <v>0.14449064259802466</v>
          </cell>
          <cell r="N80">
            <v>26</v>
          </cell>
          <cell r="O80">
            <v>1.0995574287564275E-2</v>
          </cell>
          <cell r="P80">
            <v>24.9</v>
          </cell>
          <cell r="Q80">
            <v>50</v>
          </cell>
          <cell r="R80">
            <v>4.5999999999999999E-2</v>
          </cell>
          <cell r="S80">
            <v>20</v>
          </cell>
          <cell r="T80">
            <v>10</v>
          </cell>
          <cell r="U80">
            <v>0.16127450661730064</v>
          </cell>
          <cell r="V80">
            <v>1.8171941191132122</v>
          </cell>
          <cell r="W80">
            <v>10.482025711023983</v>
          </cell>
          <cell r="X80">
            <v>0.18</v>
          </cell>
          <cell r="Y80">
            <v>0.01</v>
          </cell>
          <cell r="Z80">
            <v>50</v>
          </cell>
          <cell r="AA80">
            <v>10</v>
          </cell>
          <cell r="AF80">
            <v>30</v>
          </cell>
          <cell r="AG80">
            <v>30</v>
          </cell>
          <cell r="AH80">
            <v>13</v>
          </cell>
        </row>
        <row r="81">
          <cell r="B81" t="str">
            <v>25p16</v>
          </cell>
          <cell r="C81">
            <v>25</v>
          </cell>
          <cell r="D81">
            <v>25</v>
          </cell>
          <cell r="E81" t="str">
            <v>x</v>
          </cell>
          <cell r="F81">
            <v>3.5</v>
          </cell>
          <cell r="G81">
            <v>18</v>
          </cell>
          <cell r="H81" t="str">
            <v>PP-R S3,2/PN16/SDR7,4 25x3,5</v>
          </cell>
          <cell r="I81" t="str">
            <v>Potrubí PP-R S3,2/PN16/SDR7,4 25x3,5</v>
          </cell>
          <cell r="J81">
            <v>955</v>
          </cell>
          <cell r="K81">
            <v>7.8539816339744828E-2</v>
          </cell>
          <cell r="L81">
            <v>2.5446900494077322E-4</v>
          </cell>
          <cell r="M81">
            <v>0.22576662905941355</v>
          </cell>
          <cell r="N81">
            <v>26</v>
          </cell>
          <cell r="O81">
            <v>1.1780972450961723E-2</v>
          </cell>
          <cell r="P81">
            <v>39.9</v>
          </cell>
          <cell r="Q81">
            <v>50</v>
          </cell>
          <cell r="R81">
            <v>4.5999999999999999E-2</v>
          </cell>
          <cell r="S81">
            <v>20</v>
          </cell>
          <cell r="T81">
            <v>10</v>
          </cell>
          <cell r="U81">
            <v>0.17954018868742014</v>
          </cell>
          <cell r="V81">
            <v>2.0396122699616868</v>
          </cell>
          <cell r="W81">
            <v>10.519382999608453</v>
          </cell>
          <cell r="X81">
            <v>0.18</v>
          </cell>
          <cell r="Y81">
            <v>0.01</v>
          </cell>
          <cell r="Z81">
            <v>50</v>
          </cell>
          <cell r="AA81">
            <v>10</v>
          </cell>
          <cell r="AF81">
            <v>30</v>
          </cell>
          <cell r="AG81">
            <v>30</v>
          </cell>
          <cell r="AH81">
            <v>13</v>
          </cell>
        </row>
        <row r="82">
          <cell r="B82" t="str">
            <v>32p16</v>
          </cell>
          <cell r="C82">
            <v>32</v>
          </cell>
          <cell r="D82">
            <v>32</v>
          </cell>
          <cell r="E82" t="str">
            <v>x</v>
          </cell>
          <cell r="F82">
            <v>4.4000000000000004</v>
          </cell>
          <cell r="G82">
            <v>23.2</v>
          </cell>
          <cell r="H82" t="str">
            <v>PP-R S3,2/PN16/SDR7,4 32x4,4</v>
          </cell>
          <cell r="I82" t="str">
            <v>Potrubí PP-R S3,2/PN16/SDR7,4 32x4,4</v>
          </cell>
          <cell r="J82">
            <v>955</v>
          </cell>
          <cell r="K82">
            <v>0.10053096491487339</v>
          </cell>
          <cell r="L82">
            <v>4.2273270746704251E-4</v>
          </cell>
          <cell r="M82">
            <v>0.36434683631860698</v>
          </cell>
          <cell r="N82">
            <v>26</v>
          </cell>
          <cell r="O82">
            <v>1.7341591447815656E-2</v>
          </cell>
          <cell r="P82">
            <v>65.2</v>
          </cell>
          <cell r="Q82">
            <v>60</v>
          </cell>
          <cell r="R82">
            <v>4.5999999999999999E-2</v>
          </cell>
          <cell r="S82">
            <v>20</v>
          </cell>
          <cell r="T82">
            <v>10</v>
          </cell>
          <cell r="U82">
            <v>0.18545147790882283</v>
          </cell>
          <cell r="V82">
            <v>2.107407157572363</v>
          </cell>
          <cell r="W82">
            <v>10.441321402940634</v>
          </cell>
          <cell r="X82">
            <v>0.18</v>
          </cell>
          <cell r="Y82">
            <v>0.01</v>
          </cell>
          <cell r="Z82">
            <v>50</v>
          </cell>
          <cell r="AA82">
            <v>10</v>
          </cell>
          <cell r="AF82">
            <v>35</v>
          </cell>
          <cell r="AG82">
            <v>35</v>
          </cell>
          <cell r="AH82">
            <v>13</v>
          </cell>
        </row>
        <row r="83">
          <cell r="B83" t="str">
            <v>40p16</v>
          </cell>
          <cell r="C83">
            <v>40</v>
          </cell>
          <cell r="D83">
            <v>40</v>
          </cell>
          <cell r="E83" t="str">
            <v>x</v>
          </cell>
          <cell r="F83">
            <v>5.5</v>
          </cell>
          <cell r="G83">
            <v>29</v>
          </cell>
          <cell r="H83" t="str">
            <v>PP-R S3,2/PN16/SDR7,4 40x5,5</v>
          </cell>
          <cell r="I83" t="str">
            <v>Potrubí PP-R S3,2/PN16/SDR7,4 40x5,5</v>
          </cell>
          <cell r="J83">
            <v>955</v>
          </cell>
          <cell r="K83">
            <v>0.12566370614359174</v>
          </cell>
          <cell r="L83">
            <v>6.605198554172541E-4</v>
          </cell>
          <cell r="M83">
            <v>0.56929193174782333</v>
          </cell>
          <cell r="N83">
            <v>26</v>
          </cell>
          <cell r="O83">
            <v>1.8849555921538759E-2</v>
          </cell>
          <cell r="P83">
            <v>98.7</v>
          </cell>
          <cell r="Q83">
            <v>60</v>
          </cell>
          <cell r="R83">
            <v>4.5999999999999999E-2</v>
          </cell>
          <cell r="S83">
            <v>20</v>
          </cell>
          <cell r="T83">
            <v>10</v>
          </cell>
          <cell r="U83">
            <v>0.2084353015121094</v>
          </cell>
          <cell r="V83">
            <v>2.3889689556732407</v>
          </cell>
          <cell r="W83">
            <v>10.4752702727356</v>
          </cell>
          <cell r="X83">
            <v>0.27</v>
          </cell>
          <cell r="Y83">
            <v>0.01</v>
          </cell>
          <cell r="Z83">
            <v>50</v>
          </cell>
          <cell r="AA83">
            <v>10</v>
          </cell>
          <cell r="AF83">
            <v>35</v>
          </cell>
          <cell r="AG83">
            <v>35</v>
          </cell>
          <cell r="AH83">
            <v>13</v>
          </cell>
        </row>
        <row r="84">
          <cell r="B84" t="str">
            <v>50p16</v>
          </cell>
          <cell r="C84">
            <v>50</v>
          </cell>
          <cell r="D84">
            <v>50</v>
          </cell>
          <cell r="E84" t="str">
            <v>x</v>
          </cell>
          <cell r="F84">
            <v>6.9</v>
          </cell>
          <cell r="G84">
            <v>36.200000000000003</v>
          </cell>
          <cell r="H84" t="str">
            <v>PP-R S3,2/PN16/SDR7,4 50x6,9</v>
          </cell>
          <cell r="I84" t="str">
            <v>Potrubí PP-R S3,2/PN16/SDR7,4 50x6,9</v>
          </cell>
          <cell r="J84">
            <v>955</v>
          </cell>
          <cell r="K84">
            <v>0.15707963267948966</v>
          </cell>
          <cell r="L84">
            <v>1.0292171692425523E-3</v>
          </cell>
          <cell r="M84">
            <v>0.89223571848477046</v>
          </cell>
          <cell r="N84">
            <v>26</v>
          </cell>
          <cell r="O84">
            <v>2.0734511513692641E-2</v>
          </cell>
          <cell r="P84">
            <v>146.80000000000001</v>
          </cell>
          <cell r="Q84">
            <v>60</v>
          </cell>
          <cell r="R84">
            <v>4.5999999999999999E-2</v>
          </cell>
          <cell r="S84">
            <v>20</v>
          </cell>
          <cell r="T84">
            <v>10</v>
          </cell>
          <cell r="U84">
            <v>0.23610820541882574</v>
          </cell>
          <cell r="V84">
            <v>2.7315743745536998</v>
          </cell>
          <cell r="W84">
            <v>10.511463016627498</v>
          </cell>
          <cell r="X84">
            <v>0.27</v>
          </cell>
          <cell r="Y84">
            <v>0.01</v>
          </cell>
          <cell r="Z84">
            <v>50</v>
          </cell>
          <cell r="AA84">
            <v>10</v>
          </cell>
          <cell r="AF84">
            <v>40</v>
          </cell>
          <cell r="AG84">
            <v>40</v>
          </cell>
          <cell r="AH84">
            <v>13</v>
          </cell>
        </row>
        <row r="85">
          <cell r="B85" t="str">
            <v>63p16</v>
          </cell>
          <cell r="C85">
            <v>63</v>
          </cell>
          <cell r="D85">
            <v>63</v>
          </cell>
          <cell r="E85" t="str">
            <v>x</v>
          </cell>
          <cell r="F85">
            <v>8.6</v>
          </cell>
          <cell r="G85">
            <v>45.8</v>
          </cell>
          <cell r="H85" t="str">
            <v>PP-R S3,2/PN16/SDR7,4 63x8,6</v>
          </cell>
          <cell r="I85" t="str">
            <v>Potrubí PP-R S3,2/PN16/SDR7,4 63x8,6</v>
          </cell>
          <cell r="J85">
            <v>955</v>
          </cell>
          <cell r="K85">
            <v>0.19792033717615698</v>
          </cell>
          <cell r="L85">
            <v>1.6474826034690235E-3</v>
          </cell>
          <cell r="M85">
            <v>1.4036233852379536</v>
          </cell>
          <cell r="N85">
            <v>26</v>
          </cell>
          <cell r="O85">
            <v>2.9248227604920976E-2</v>
          </cell>
          <cell r="P85">
            <v>237.9</v>
          </cell>
          <cell r="Q85">
            <v>70</v>
          </cell>
          <cell r="R85">
            <v>4.5999999999999999E-2</v>
          </cell>
          <cell r="S85">
            <v>20</v>
          </cell>
          <cell r="T85">
            <v>10</v>
          </cell>
          <cell r="U85">
            <v>0.24694457778602263</v>
          </cell>
          <cell r="V85">
            <v>2.8616127444311825</v>
          </cell>
          <cell r="W85">
            <v>10.448709175853189</v>
          </cell>
          <cell r="X85">
            <v>0.27</v>
          </cell>
          <cell r="Y85">
            <v>0.01</v>
          </cell>
          <cell r="Z85">
            <v>50</v>
          </cell>
          <cell r="AA85">
            <v>10</v>
          </cell>
          <cell r="AF85">
            <v>50</v>
          </cell>
          <cell r="AG85">
            <v>50</v>
          </cell>
          <cell r="AH85">
            <v>13</v>
          </cell>
        </row>
        <row r="86">
          <cell r="B86" t="str">
            <v>75p16</v>
          </cell>
          <cell r="C86">
            <v>75</v>
          </cell>
          <cell r="D86">
            <v>75</v>
          </cell>
          <cell r="E86" t="str">
            <v>x</v>
          </cell>
          <cell r="F86">
            <v>10.3</v>
          </cell>
          <cell r="G86">
            <v>54.4</v>
          </cell>
          <cell r="H86" t="str">
            <v>PP-R S3,2/PN16/SDR7,4 75x10,3</v>
          </cell>
          <cell r="I86" t="str">
            <v>Potrubí PP-R S3,2/PN16/SDR7,4 75x10,3</v>
          </cell>
          <cell r="J86">
            <v>955</v>
          </cell>
          <cell r="K86">
            <v>0.23561944901923448</v>
          </cell>
          <cell r="L86">
            <v>2.3242759088318724E-3</v>
          </cell>
          <cell r="M86">
            <v>1.9993772660662295</v>
          </cell>
          <cell r="N86">
            <v>26</v>
          </cell>
          <cell r="O86">
            <v>3.8955748904513428E-2</v>
          </cell>
          <cell r="P86">
            <v>358.9</v>
          </cell>
          <cell r="Q86">
            <v>80</v>
          </cell>
          <cell r="R86">
            <v>4.5999999999999999E-2</v>
          </cell>
          <cell r="S86">
            <v>20</v>
          </cell>
          <cell r="T86">
            <v>10</v>
          </cell>
          <cell r="U86">
            <v>0.25299221838893127</v>
          </cell>
          <cell r="V86">
            <v>2.9389312912590002</v>
          </cell>
          <cell r="W86">
            <v>10.398081227584099</v>
          </cell>
          <cell r="X86">
            <v>0.27</v>
          </cell>
          <cell r="Y86">
            <v>0.01</v>
          </cell>
          <cell r="Z86">
            <v>50</v>
          </cell>
          <cell r="AA86">
            <v>10</v>
          </cell>
          <cell r="AF86">
            <v>75</v>
          </cell>
          <cell r="AG86">
            <v>75</v>
          </cell>
          <cell r="AH86">
            <v>13</v>
          </cell>
        </row>
        <row r="87">
          <cell r="B87" t="str">
            <v>90p16</v>
          </cell>
          <cell r="C87">
            <v>90</v>
          </cell>
          <cell r="D87">
            <v>90</v>
          </cell>
          <cell r="E87" t="str">
            <v>x</v>
          </cell>
          <cell r="F87">
            <v>12.3</v>
          </cell>
          <cell r="G87">
            <v>65.400000000000006</v>
          </cell>
          <cell r="H87" t="str">
            <v>PP-R S3,2/PN16/SDR7,4 90x12,3</v>
          </cell>
          <cell r="I87" t="str">
            <v>Potrubí PP-R S3,2/PN16/SDR7,4 90x12,3</v>
          </cell>
          <cell r="J87">
            <v>955</v>
          </cell>
          <cell r="K87">
            <v>0.28274333882308139</v>
          </cell>
          <cell r="L87">
            <v>3.3592736085570301E-3</v>
          </cell>
          <cell r="M87">
            <v>2.8673411967889968</v>
          </cell>
          <cell r="N87">
            <v>26</v>
          </cell>
          <cell r="O87">
            <v>4.2725660088821185E-2</v>
          </cell>
          <cell r="P87">
            <v>625.9</v>
          </cell>
          <cell r="Q87">
            <v>80</v>
          </cell>
          <cell r="R87">
            <v>4.5999999999999999E-2</v>
          </cell>
          <cell r="S87">
            <v>20</v>
          </cell>
          <cell r="T87">
            <v>10</v>
          </cell>
          <cell r="U87">
            <v>0.28280974547599541</v>
          </cell>
          <cell r="V87">
            <v>3.3074403339411615</v>
          </cell>
          <cell r="W87">
            <v>10.421116382502596</v>
          </cell>
          <cell r="X87">
            <v>0.34</v>
          </cell>
          <cell r="Y87">
            <v>0.01</v>
          </cell>
          <cell r="Z87">
            <v>50</v>
          </cell>
          <cell r="AA87">
            <v>10</v>
          </cell>
          <cell r="AF87">
            <v>80</v>
          </cell>
          <cell r="AG87">
            <v>80</v>
          </cell>
          <cell r="AH87">
            <v>13</v>
          </cell>
        </row>
        <row r="88">
          <cell r="B88" t="str">
            <v>110p16</v>
          </cell>
          <cell r="C88">
            <v>110</v>
          </cell>
          <cell r="D88">
            <v>110</v>
          </cell>
          <cell r="E88" t="str">
            <v>x</v>
          </cell>
          <cell r="F88">
            <v>15.1</v>
          </cell>
          <cell r="G88">
            <v>79.8</v>
          </cell>
          <cell r="H88" t="str">
            <v>PP-R S3,2/PN16/SDR7,4 110x15,1</v>
          </cell>
          <cell r="I88" t="str">
            <v>Potrubí PP-R S3,2/PN16/SDR7,4 110x15,1</v>
          </cell>
          <cell r="J88">
            <v>955</v>
          </cell>
          <cell r="K88">
            <v>0.34557519189487729</v>
          </cell>
          <cell r="L88">
            <v>5.0014469204414857E-3</v>
          </cell>
          <cell r="M88">
            <v>4.2992866681175945</v>
          </cell>
          <cell r="N88">
            <v>26</v>
          </cell>
          <cell r="O88">
            <v>4.7752208334564859E-2</v>
          </cell>
          <cell r="P88">
            <v>955.9</v>
          </cell>
          <cell r="Q88">
            <v>80</v>
          </cell>
          <cell r="R88">
            <v>4.5999999999999999E-2</v>
          </cell>
          <cell r="S88">
            <v>20</v>
          </cell>
          <cell r="T88">
            <v>10</v>
          </cell>
          <cell r="U88">
            <v>0.32175861739629252</v>
          </cell>
          <cell r="V88">
            <v>3.7960929466276876</v>
          </cell>
          <cell r="W88">
            <v>10.447531079179315</v>
          </cell>
          <cell r="X88">
            <v>0.34</v>
          </cell>
          <cell r="Y88">
            <v>0.01</v>
          </cell>
          <cell r="Z88">
            <v>50</v>
          </cell>
          <cell r="AA88">
            <v>10</v>
          </cell>
          <cell r="AF88">
            <v>100</v>
          </cell>
          <cell r="AG88">
            <v>100</v>
          </cell>
          <cell r="AH88">
            <v>13</v>
          </cell>
        </row>
        <row r="89">
          <cell r="B89" t="str">
            <v>125p16</v>
          </cell>
          <cell r="C89">
            <v>125</v>
          </cell>
          <cell r="D89">
            <v>125</v>
          </cell>
          <cell r="E89" t="str">
            <v>x</v>
          </cell>
          <cell r="F89">
            <v>17.100000000000001</v>
          </cell>
          <cell r="G89">
            <v>90.8</v>
          </cell>
          <cell r="H89" t="str">
            <v>PP-R S3,2/PN16/SDR7,4 125x17,1</v>
          </cell>
          <cell r="I89" t="str">
            <v>Potrubí PP-R S3,2/PN16/SDR7,4 125x17,1</v>
          </cell>
          <cell r="J89">
            <v>955</v>
          </cell>
          <cell r="K89">
            <v>0.39269908169872414</v>
          </cell>
          <cell r="L89">
            <v>6.4753251138731371E-3</v>
          </cell>
          <cell r="M89">
            <v>5.5356777356974529</v>
          </cell>
          <cell r="N89">
            <v>27</v>
          </cell>
          <cell r="O89">
            <v>6.0789817846962496E-2</v>
          </cell>
          <cell r="P89">
            <v>1090.9000000000001</v>
          </cell>
          <cell r="Q89">
            <v>90</v>
          </cell>
          <cell r="R89">
            <v>4.5999999999999999E-2</v>
          </cell>
          <cell r="S89">
            <v>20</v>
          </cell>
          <cell r="T89">
            <v>10</v>
          </cell>
          <cell r="U89">
            <v>0.32390363337701444</v>
          </cell>
          <cell r="V89">
            <v>3.8209358090579104</v>
          </cell>
          <cell r="W89">
            <v>10.398767751638292</v>
          </cell>
          <cell r="X89">
            <v>0.34</v>
          </cell>
          <cell r="Y89">
            <v>0.01</v>
          </cell>
          <cell r="Z89">
            <v>50</v>
          </cell>
          <cell r="AA89">
            <v>10</v>
          </cell>
          <cell r="AF89">
            <v>100</v>
          </cell>
          <cell r="AG89">
            <v>100</v>
          </cell>
          <cell r="AH89">
            <v>13</v>
          </cell>
        </row>
        <row r="90">
          <cell r="B90" t="str">
            <v>16p20</v>
          </cell>
          <cell r="C90">
            <v>16</v>
          </cell>
          <cell r="D90">
            <v>16</v>
          </cell>
          <cell r="E90" t="str">
            <v>x</v>
          </cell>
          <cell r="F90">
            <v>2.7</v>
          </cell>
          <cell r="G90">
            <v>10.6</v>
          </cell>
          <cell r="H90" t="str">
            <v>PP-R S2,5/PN20/SDR6 16x2,7</v>
          </cell>
          <cell r="I90" t="str">
            <v>Potrubí PP-R S2,5/PN20/SDR6 16x2,7</v>
          </cell>
          <cell r="J90">
            <v>950</v>
          </cell>
          <cell r="K90">
            <v>5.0265482457436693E-2</v>
          </cell>
          <cell r="L90">
            <v>8.824733763933729E-5</v>
          </cell>
          <cell r="M90">
            <v>0.10717386258088898</v>
          </cell>
          <cell r="N90">
            <v>26</v>
          </cell>
          <cell r="O90">
            <v>1.0367255756846319E-2</v>
          </cell>
          <cell r="P90">
            <v>22.5</v>
          </cell>
          <cell r="Q90">
            <v>50</v>
          </cell>
          <cell r="R90">
            <v>4.5999999999999999E-2</v>
          </cell>
          <cell r="S90">
            <v>20</v>
          </cell>
          <cell r="T90">
            <v>10</v>
          </cell>
          <cell r="U90">
            <v>0.14586528336982368</v>
          </cell>
          <cell r="V90">
            <v>1.6651871369336526</v>
          </cell>
          <cell r="W90">
            <v>10.45693580002764</v>
          </cell>
          <cell r="X90">
            <v>0.15</v>
          </cell>
          <cell r="Y90">
            <v>0.01</v>
          </cell>
          <cell r="Z90">
            <v>50</v>
          </cell>
          <cell r="AA90">
            <v>10</v>
          </cell>
          <cell r="AF90">
            <v>30</v>
          </cell>
          <cell r="AG90">
            <v>30</v>
          </cell>
          <cell r="AH90">
            <v>13</v>
          </cell>
        </row>
        <row r="91">
          <cell r="B91" t="str">
            <v>20p20</v>
          </cell>
          <cell r="C91">
            <v>20</v>
          </cell>
          <cell r="D91">
            <v>20</v>
          </cell>
          <cell r="E91" t="str">
            <v>x</v>
          </cell>
          <cell r="F91">
            <v>3.4</v>
          </cell>
          <cell r="G91">
            <v>13.2</v>
          </cell>
          <cell r="H91" t="str">
            <v>PP-R S2,5/PN20/SDR6 20x3,4</v>
          </cell>
          <cell r="I91" t="str">
            <v>Potrubí PP-R S2,5/PN20/SDR6 20x3,4</v>
          </cell>
          <cell r="J91">
            <v>950</v>
          </cell>
          <cell r="K91">
            <v>6.2831853071795868E-2</v>
          </cell>
          <cell r="L91">
            <v>1.3684777599037138E-4</v>
          </cell>
          <cell r="M91">
            <v>0.16844591490017755</v>
          </cell>
          <cell r="N91">
            <v>26</v>
          </cell>
          <cell r="O91">
            <v>1.0995574287564275E-2</v>
          </cell>
          <cell r="P91">
            <v>29.9</v>
          </cell>
          <cell r="Q91">
            <v>50</v>
          </cell>
          <cell r="R91">
            <v>4.5999999999999999E-2</v>
          </cell>
          <cell r="S91">
            <v>20</v>
          </cell>
          <cell r="T91">
            <v>10</v>
          </cell>
          <cell r="U91">
            <v>0.16126728827392228</v>
          </cell>
          <cell r="V91">
            <v>1.8596372521418323</v>
          </cell>
          <cell r="W91">
            <v>10.493284101727003</v>
          </cell>
          <cell r="X91">
            <v>0.18</v>
          </cell>
          <cell r="Y91">
            <v>0.01</v>
          </cell>
          <cell r="Z91">
            <v>50</v>
          </cell>
          <cell r="AA91">
            <v>10</v>
          </cell>
          <cell r="AF91">
            <v>30</v>
          </cell>
          <cell r="AG91">
            <v>30</v>
          </cell>
          <cell r="AH91">
            <v>13</v>
          </cell>
        </row>
        <row r="92">
          <cell r="B92" t="str">
            <v>25p20</v>
          </cell>
          <cell r="C92">
            <v>25</v>
          </cell>
          <cell r="D92">
            <v>25</v>
          </cell>
          <cell r="E92" t="str">
            <v>x</v>
          </cell>
          <cell r="F92">
            <v>4.2</v>
          </cell>
          <cell r="G92">
            <v>16.600000000000001</v>
          </cell>
          <cell r="H92" t="str">
            <v>PP-R S2,5/PN20/SDR6 25x4,2</v>
          </cell>
          <cell r="I92" t="str">
            <v>Potrubí PP-R S2,5/PN20/SDR6 25x4,2</v>
          </cell>
          <cell r="J92">
            <v>950</v>
          </cell>
          <cell r="K92">
            <v>7.8539816339744828E-2</v>
          </cell>
          <cell r="L92">
            <v>2.1642431790580086E-4</v>
          </cell>
          <cell r="M92">
            <v>0.26072705750672415</v>
          </cell>
          <cell r="N92">
            <v>26</v>
          </cell>
          <cell r="O92">
            <v>1.1780972450961723E-2</v>
          </cell>
          <cell r="P92">
            <v>47.3</v>
          </cell>
          <cell r="Q92">
            <v>50</v>
          </cell>
          <cell r="R92">
            <v>4.5999999999999999E-2</v>
          </cell>
          <cell r="S92">
            <v>20</v>
          </cell>
          <cell r="T92">
            <v>10</v>
          </cell>
          <cell r="U92">
            <v>0.17953186741185492</v>
          </cell>
          <cell r="V92">
            <v>2.0871411774423856</v>
          </cell>
          <cell r="W92">
            <v>10.531486136512951</v>
          </cell>
          <cell r="X92">
            <v>0.18</v>
          </cell>
          <cell r="Y92">
            <v>0.01</v>
          </cell>
          <cell r="Z92">
            <v>50</v>
          </cell>
          <cell r="AA92">
            <v>10</v>
          </cell>
          <cell r="AF92">
            <v>30</v>
          </cell>
          <cell r="AG92">
            <v>30</v>
          </cell>
          <cell r="AH92">
            <v>13</v>
          </cell>
        </row>
        <row r="93">
          <cell r="B93" t="str">
            <v>32p20</v>
          </cell>
          <cell r="C93">
            <v>32</v>
          </cell>
          <cell r="D93">
            <v>32</v>
          </cell>
          <cell r="E93" t="str">
            <v>x</v>
          </cell>
          <cell r="F93">
            <v>5.4</v>
          </cell>
          <cell r="G93">
            <v>21.2</v>
          </cell>
          <cell r="H93" t="str">
            <v>PP-R S2,5/PN20/SDR6 32x5,4</v>
          </cell>
          <cell r="I93" t="str">
            <v>Potrubí PP-R S2,5/PN20/SDR6 32x5,4</v>
          </cell>
          <cell r="J93">
            <v>950</v>
          </cell>
          <cell r="K93">
            <v>0.10053096491487339</v>
          </cell>
          <cell r="L93">
            <v>3.5298935055734916E-4</v>
          </cell>
          <cell r="M93">
            <v>0.42869545032355594</v>
          </cell>
          <cell r="N93">
            <v>26</v>
          </cell>
          <cell r="O93">
            <v>1.7341591447815656E-2</v>
          </cell>
          <cell r="P93">
            <v>75.599999999999994</v>
          </cell>
          <cell r="Q93">
            <v>60</v>
          </cell>
          <cell r="R93">
            <v>4.5999999999999999E-2</v>
          </cell>
          <cell r="S93">
            <v>20</v>
          </cell>
          <cell r="T93">
            <v>10</v>
          </cell>
          <cell r="U93">
            <v>0.18544159652124495</v>
          </cell>
          <cell r="V93">
            <v>2.1633975272097978</v>
          </cell>
          <cell r="W93">
            <v>10.453046592537135</v>
          </cell>
          <cell r="X93">
            <v>0.18</v>
          </cell>
          <cell r="Y93">
            <v>0.01</v>
          </cell>
          <cell r="Z93">
            <v>50</v>
          </cell>
          <cell r="AA93">
            <v>10</v>
          </cell>
          <cell r="AF93">
            <v>35</v>
          </cell>
          <cell r="AG93">
            <v>35</v>
          </cell>
          <cell r="AH93">
            <v>13</v>
          </cell>
        </row>
        <row r="94">
          <cell r="B94" t="str">
            <v>40p20</v>
          </cell>
          <cell r="C94">
            <v>40</v>
          </cell>
          <cell r="D94">
            <v>40</v>
          </cell>
          <cell r="E94" t="str">
            <v>x</v>
          </cell>
          <cell r="F94">
            <v>6.7</v>
          </cell>
          <cell r="G94">
            <v>26.6</v>
          </cell>
          <cell r="H94" t="str">
            <v>PP-R S2,5/PN20/SDR6 40x6,7</v>
          </cell>
          <cell r="I94" t="str">
            <v>Potrubí PP-R S2,5/PN20/SDR6 40x6,7</v>
          </cell>
          <cell r="J94">
            <v>950</v>
          </cell>
          <cell r="K94">
            <v>0.12566370614359174</v>
          </cell>
          <cell r="L94">
            <v>5.5571632449349852E-4</v>
          </cell>
          <cell r="M94">
            <v>0.66587470009529781</v>
          </cell>
          <cell r="N94">
            <v>26</v>
          </cell>
          <cell r="O94">
            <v>1.8849555921538759E-2</v>
          </cell>
          <cell r="P94">
            <v>114.9</v>
          </cell>
          <cell r="Q94">
            <v>60</v>
          </cell>
          <cell r="R94">
            <v>4.5999999999999999E-2</v>
          </cell>
          <cell r="S94">
            <v>20</v>
          </cell>
          <cell r="T94">
            <v>10</v>
          </cell>
          <cell r="U94">
            <v>0.20842334372463289</v>
          </cell>
          <cell r="V94">
            <v>2.4539726606662273</v>
          </cell>
          <cell r="W94">
            <v>10.48820234894675</v>
          </cell>
          <cell r="X94">
            <v>0.27</v>
          </cell>
          <cell r="Y94">
            <v>0.01</v>
          </cell>
          <cell r="Z94">
            <v>50</v>
          </cell>
          <cell r="AA94">
            <v>10</v>
          </cell>
          <cell r="AF94">
            <v>35</v>
          </cell>
          <cell r="AG94">
            <v>35</v>
          </cell>
          <cell r="AH94">
            <v>13</v>
          </cell>
        </row>
        <row r="95">
          <cell r="B95" t="str">
            <v>50p20</v>
          </cell>
          <cell r="C95">
            <v>50</v>
          </cell>
          <cell r="D95">
            <v>50</v>
          </cell>
          <cell r="E95" t="str">
            <v>x</v>
          </cell>
          <cell r="F95">
            <v>8.3000000000000007</v>
          </cell>
          <cell r="G95">
            <v>33.4</v>
          </cell>
          <cell r="H95" t="str">
            <v>PP-R S2,5/PN20/SDR6 50x8,3</v>
          </cell>
          <cell r="I95" t="str">
            <v>Potrubí PP-R S2,5/PN20/SDR6 50x8,3</v>
          </cell>
          <cell r="J95">
            <v>950</v>
          </cell>
          <cell r="K95">
            <v>0.15707963267948966</v>
          </cell>
          <cell r="L95">
            <v>8.7615877515965742E-4</v>
          </cell>
          <cell r="M95">
            <v>1.0329698016672653</v>
          </cell>
          <cell r="N95">
            <v>26</v>
          </cell>
          <cell r="O95">
            <v>2.0734511513692641E-2</v>
          </cell>
          <cell r="P95">
            <v>187.2</v>
          </cell>
          <cell r="Q95">
            <v>60</v>
          </cell>
          <cell r="R95">
            <v>4.5999999999999999E-2</v>
          </cell>
          <cell r="S95">
            <v>20</v>
          </cell>
          <cell r="T95">
            <v>10</v>
          </cell>
          <cell r="U95">
            <v>0.23609390936946664</v>
          </cell>
          <cell r="V95">
            <v>2.8053672241234828</v>
          </cell>
          <cell r="W95">
            <v>10.525280071655578</v>
          </cell>
          <cell r="X95">
            <v>0.27</v>
          </cell>
          <cell r="Y95">
            <v>0.01</v>
          </cell>
          <cell r="Z95">
            <v>50</v>
          </cell>
          <cell r="AA95">
            <v>10</v>
          </cell>
          <cell r="AF95">
            <v>40</v>
          </cell>
          <cell r="AG95">
            <v>40</v>
          </cell>
          <cell r="AH95">
            <v>13</v>
          </cell>
        </row>
        <row r="96">
          <cell r="B96" t="str">
            <v>63p20</v>
          </cell>
          <cell r="C96">
            <v>63</v>
          </cell>
          <cell r="D96">
            <v>63</v>
          </cell>
          <cell r="E96" t="str">
            <v>x</v>
          </cell>
          <cell r="F96">
            <v>10.5</v>
          </cell>
          <cell r="G96">
            <v>42</v>
          </cell>
          <cell r="H96" t="str">
            <v>PP-R S2,5/PN20/SDR6 63x10,5</v>
          </cell>
          <cell r="I96" t="str">
            <v>Potrubí PP-R S2,5/PN20/SDR6 63x10,5</v>
          </cell>
          <cell r="J96">
            <v>950</v>
          </cell>
          <cell r="K96">
            <v>0.19792033717615698</v>
          </cell>
          <cell r="L96">
            <v>1.385442360233099E-3</v>
          </cell>
          <cell r="M96">
            <v>1.6452128027768047</v>
          </cell>
          <cell r="N96">
            <v>26</v>
          </cell>
          <cell r="O96">
            <v>2.9248227604920976E-2</v>
          </cell>
          <cell r="P96">
            <v>284.89999999999998</v>
          </cell>
          <cell r="Q96">
            <v>70</v>
          </cell>
          <cell r="R96">
            <v>4.5999999999999999E-2</v>
          </cell>
          <cell r="S96">
            <v>20</v>
          </cell>
          <cell r="T96">
            <v>10</v>
          </cell>
          <cell r="U96">
            <v>0.24692775519410512</v>
          </cell>
          <cell r="V96">
            <v>2.9467567697718913</v>
          </cell>
          <cell r="W96">
            <v>10.462060005910052</v>
          </cell>
          <cell r="X96">
            <v>0.27</v>
          </cell>
          <cell r="Y96">
            <v>0.01</v>
          </cell>
          <cell r="Z96">
            <v>50</v>
          </cell>
          <cell r="AA96">
            <v>10</v>
          </cell>
          <cell r="AF96">
            <v>50</v>
          </cell>
          <cell r="AG96">
            <v>50</v>
          </cell>
          <cell r="AH96">
            <v>13</v>
          </cell>
        </row>
        <row r="97">
          <cell r="B97" t="str">
            <v>75p20</v>
          </cell>
          <cell r="C97">
            <v>75</v>
          </cell>
          <cell r="D97">
            <v>75</v>
          </cell>
          <cell r="E97" t="str">
            <v>x</v>
          </cell>
          <cell r="F97">
            <v>12.5</v>
          </cell>
          <cell r="G97">
            <v>50</v>
          </cell>
          <cell r="H97" t="str">
            <v>PP-R S2,5/PN20/SDR6 75x12,5</v>
          </cell>
          <cell r="I97" t="str">
            <v>Potrubí PP-R S2,5/PN20/SDR6 75x12,5</v>
          </cell>
          <cell r="J97">
            <v>950</v>
          </cell>
          <cell r="K97">
            <v>0.23561944901923448</v>
          </cell>
          <cell r="L97">
            <v>1.9634954084936209E-3</v>
          </cell>
          <cell r="M97">
            <v>2.3316507975861747</v>
          </cell>
          <cell r="N97">
            <v>26</v>
          </cell>
          <cell r="O97">
            <v>3.8955748904513428E-2</v>
          </cell>
          <cell r="P97">
            <v>499.4</v>
          </cell>
          <cell r="Q97">
            <v>80</v>
          </cell>
          <cell r="R97">
            <v>4.5999999999999999E-2</v>
          </cell>
          <cell r="S97">
            <v>20</v>
          </cell>
          <cell r="T97">
            <v>10</v>
          </cell>
          <cell r="U97">
            <v>0.25297502694411678</v>
          </cell>
          <cell r="V97">
            <v>3.0248358157757282</v>
          </cell>
          <cell r="W97">
            <v>10.409717082657117</v>
          </cell>
          <cell r="X97">
            <v>0.27</v>
          </cell>
          <cell r="Y97">
            <v>0.01</v>
          </cell>
          <cell r="Z97">
            <v>50</v>
          </cell>
          <cell r="AA97">
            <v>10</v>
          </cell>
          <cell r="AF97">
            <v>75</v>
          </cell>
          <cell r="AG97">
            <v>75</v>
          </cell>
          <cell r="AH97">
            <v>13</v>
          </cell>
        </row>
        <row r="98">
          <cell r="B98" t="str">
            <v>90p20</v>
          </cell>
          <cell r="C98">
            <v>90</v>
          </cell>
          <cell r="D98">
            <v>90</v>
          </cell>
          <cell r="E98" t="str">
            <v>x</v>
          </cell>
          <cell r="F98">
            <v>15</v>
          </cell>
          <cell r="G98">
            <v>60</v>
          </cell>
          <cell r="H98" t="str">
            <v>PP-R S2,5/PN20/SDR6 90x15,0</v>
          </cell>
          <cell r="I98" t="str">
            <v>Potrubí PP-R S2,5/PN20/SDR6 90x15,0</v>
          </cell>
          <cell r="J98">
            <v>950</v>
          </cell>
          <cell r="K98">
            <v>0.28274333882308139</v>
          </cell>
          <cell r="L98">
            <v>2.8274333882308137E-3</v>
          </cell>
          <cell r="M98">
            <v>3.3575771485240908</v>
          </cell>
          <cell r="N98">
            <v>26</v>
          </cell>
          <cell r="O98">
            <v>4.2725660088821185E-2</v>
          </cell>
          <cell r="P98">
            <v>740.9</v>
          </cell>
          <cell r="Q98">
            <v>80</v>
          </cell>
          <cell r="R98">
            <v>4.5999999999999999E-2</v>
          </cell>
          <cell r="S98">
            <v>20</v>
          </cell>
          <cell r="T98">
            <v>10</v>
          </cell>
          <cell r="U98">
            <v>0.28278779731462467</v>
          </cell>
          <cell r="V98">
            <v>3.4111560720592382</v>
          </cell>
          <cell r="W98">
            <v>10.43432188042093</v>
          </cell>
          <cell r="X98">
            <v>0.34</v>
          </cell>
          <cell r="Y98">
            <v>0.01</v>
          </cell>
          <cell r="Z98">
            <v>50</v>
          </cell>
          <cell r="AA98">
            <v>10</v>
          </cell>
          <cell r="AF98">
            <v>80</v>
          </cell>
          <cell r="AG98">
            <v>80</v>
          </cell>
          <cell r="AH98">
            <v>13</v>
          </cell>
        </row>
        <row r="99">
          <cell r="B99" t="str">
            <v>110p20</v>
          </cell>
          <cell r="C99">
            <v>110</v>
          </cell>
          <cell r="D99">
            <v>110</v>
          </cell>
          <cell r="E99" t="str">
            <v>x</v>
          </cell>
          <cell r="F99">
            <v>18.3</v>
          </cell>
          <cell r="G99">
            <v>73.400000000000006</v>
          </cell>
          <cell r="H99" t="str">
            <v>PP-R S2,5/PN20/SDR6 110x18,3</v>
          </cell>
          <cell r="I99" t="str">
            <v>Potrubí PP-R S2,5/PN20/SDR6 110x18,3</v>
          </cell>
          <cell r="J99">
            <v>950</v>
          </cell>
          <cell r="K99">
            <v>0.34557519189487729</v>
          </cell>
          <cell r="L99">
            <v>4.2313797291935575E-3</v>
          </cell>
          <cell r="M99">
            <v>5.0083411455197888</v>
          </cell>
          <cell r="N99">
            <v>26</v>
          </cell>
          <cell r="O99">
            <v>4.7752208334564859E-2</v>
          </cell>
          <cell r="P99">
            <v>1095.3</v>
          </cell>
          <cell r="Q99">
            <v>80</v>
          </cell>
          <cell r="R99">
            <v>4.5999999999999999E-2</v>
          </cell>
          <cell r="S99">
            <v>20</v>
          </cell>
          <cell r="T99">
            <v>10</v>
          </cell>
          <cell r="U99">
            <v>0.32173105991699058</v>
          </cell>
          <cell r="V99">
            <v>3.9172181189493624</v>
          </cell>
          <cell r="W99">
            <v>10.461810834666613</v>
          </cell>
          <cell r="X99">
            <v>0.34</v>
          </cell>
          <cell r="Y99">
            <v>0.01</v>
          </cell>
          <cell r="Z99">
            <v>50</v>
          </cell>
          <cell r="AA99">
            <v>10</v>
          </cell>
          <cell r="AF99">
            <v>100</v>
          </cell>
          <cell r="AG99">
            <v>100</v>
          </cell>
          <cell r="AH99">
            <v>13</v>
          </cell>
        </row>
        <row r="100">
          <cell r="B100" t="str">
            <v>125p20</v>
          </cell>
          <cell r="C100">
            <v>125</v>
          </cell>
          <cell r="D100">
            <v>125</v>
          </cell>
          <cell r="E100" t="str">
            <v>x</v>
          </cell>
          <cell r="F100">
            <v>20.8</v>
          </cell>
          <cell r="G100">
            <v>83.4</v>
          </cell>
          <cell r="H100" t="str">
            <v>PP-R S2,5/PN20/SDR6 125x20,8</v>
          </cell>
          <cell r="I100" t="str">
            <v>Potrubí PP-R S2,5/PN20/SDR6 125x20,8</v>
          </cell>
          <cell r="J100">
            <v>950</v>
          </cell>
          <cell r="K100">
            <v>0.39269908169872414</v>
          </cell>
          <cell r="L100">
            <v>5.4628840494007555E-3</v>
          </cell>
          <cell r="M100">
            <v>6.4685141410001554</v>
          </cell>
          <cell r="N100">
            <v>27</v>
          </cell>
          <cell r="O100">
            <v>6.0789817846962496E-2</v>
          </cell>
          <cell r="P100">
            <v>1304</v>
          </cell>
          <cell r="Q100">
            <v>90</v>
          </cell>
          <cell r="R100">
            <v>4.5999999999999999E-2</v>
          </cell>
          <cell r="S100">
            <v>20</v>
          </cell>
          <cell r="T100">
            <v>10</v>
          </cell>
          <cell r="U100">
            <v>0.32387523710652399</v>
          </cell>
          <cell r="V100">
            <v>3.9453471473882429</v>
          </cell>
          <cell r="W100">
            <v>10.411751803751047</v>
          </cell>
          <cell r="X100">
            <v>0.34</v>
          </cell>
          <cell r="Y100">
            <v>0.01</v>
          </cell>
          <cell r="Z100">
            <v>50</v>
          </cell>
          <cell r="AA100">
            <v>10</v>
          </cell>
          <cell r="AF100">
            <v>100</v>
          </cell>
          <cell r="AG100">
            <v>100</v>
          </cell>
          <cell r="AH100">
            <v>13</v>
          </cell>
        </row>
        <row r="101">
          <cell r="B101" t="str">
            <v>16pe</v>
          </cell>
          <cell r="C101">
            <v>16</v>
          </cell>
          <cell r="D101">
            <v>16</v>
          </cell>
          <cell r="E101" t="str">
            <v>x</v>
          </cell>
          <cell r="F101">
            <v>2.2000000000000002</v>
          </cell>
          <cell r="G101">
            <v>11.6</v>
          </cell>
          <cell r="H101" t="str">
            <v>EVO PP-RCT S3,2/PN28/SDR7,4 16x2,2</v>
          </cell>
          <cell r="I101" t="str">
            <v>Potrubí EVO PP-RCT S3,2/PN28/SDR7,4 16x2,2</v>
          </cell>
          <cell r="J101">
            <v>955</v>
          </cell>
          <cell r="K101">
            <v>5.0265482457436693E-2</v>
          </cell>
          <cell r="L101">
            <v>1.0568317686676063E-4</v>
          </cell>
          <cell r="M101">
            <v>9.1086709079651745E-2</v>
          </cell>
          <cell r="N101">
            <v>26</v>
          </cell>
          <cell r="O101">
            <v>1.0367255756846319E-2</v>
          </cell>
          <cell r="Q101">
            <v>50</v>
          </cell>
          <cell r="R101">
            <v>4.5999999999999999E-2</v>
          </cell>
          <cell r="S101">
            <v>20</v>
          </cell>
          <cell r="T101">
            <v>10</v>
          </cell>
          <cell r="U101">
            <v>0.14587140491697015</v>
          </cell>
          <cell r="V101">
            <v>1.6280573769213138</v>
          </cell>
          <cell r="W101">
            <v>10.446747205472848</v>
          </cell>
          <cell r="X101">
            <v>0.15</v>
          </cell>
          <cell r="Y101">
            <v>0.01</v>
          </cell>
          <cell r="Z101">
            <v>50</v>
          </cell>
          <cell r="AA101">
            <v>10</v>
          </cell>
          <cell r="AF101">
            <v>30</v>
          </cell>
          <cell r="AG101">
            <v>30</v>
          </cell>
          <cell r="AH101">
            <v>13</v>
          </cell>
        </row>
        <row r="102">
          <cell r="B102" t="str">
            <v>20pe</v>
          </cell>
          <cell r="C102">
            <v>20</v>
          </cell>
          <cell r="D102">
            <v>20</v>
          </cell>
          <cell r="E102" t="str">
            <v>x</v>
          </cell>
          <cell r="F102">
            <v>2.2999999999999998</v>
          </cell>
          <cell r="G102">
            <v>15.4</v>
          </cell>
          <cell r="H102" t="str">
            <v>EVO PP-RCT S4/PN22/SDR9 20x2,3</v>
          </cell>
          <cell r="I102" t="str">
            <v>Potrubí EVO PP-RCT S4/PN22/SDR9 20x2,3</v>
          </cell>
          <cell r="J102">
            <v>955</v>
          </cell>
          <cell r="K102">
            <v>6.2831853071795868E-2</v>
          </cell>
          <cell r="L102">
            <v>1.8626502843133885E-4</v>
          </cell>
          <cell r="M102">
            <v>0.12213899626589664</v>
          </cell>
          <cell r="N102">
            <v>26</v>
          </cell>
          <cell r="O102">
            <v>1.0995574287564275E-2</v>
          </cell>
          <cell r="Q102">
            <v>50</v>
          </cell>
          <cell r="R102">
            <v>4.5999999999999999E-2</v>
          </cell>
          <cell r="S102">
            <v>20</v>
          </cell>
          <cell r="T102">
            <v>10</v>
          </cell>
          <cell r="U102">
            <v>0.16128007598642127</v>
          </cell>
          <cell r="V102">
            <v>1.7815166714802246</v>
          </cell>
          <cell r="W102">
            <v>10.472561974111164</v>
          </cell>
          <cell r="X102">
            <v>0.18</v>
          </cell>
          <cell r="Y102">
            <v>0.01</v>
          </cell>
          <cell r="Z102">
            <v>50</v>
          </cell>
          <cell r="AA102">
            <v>10</v>
          </cell>
          <cell r="AF102">
            <v>30</v>
          </cell>
          <cell r="AG102">
            <v>30</v>
          </cell>
          <cell r="AH102">
            <v>13</v>
          </cell>
        </row>
        <row r="103">
          <cell r="B103" t="str">
            <v>25pe</v>
          </cell>
          <cell r="C103">
            <v>25</v>
          </cell>
          <cell r="D103">
            <v>25</v>
          </cell>
          <cell r="E103" t="str">
            <v>x</v>
          </cell>
          <cell r="F103">
            <v>2.8</v>
          </cell>
          <cell r="G103">
            <v>19.399999999999999</v>
          </cell>
          <cell r="H103" t="str">
            <v>EVO PP-RCT S4/PN22/SDR9 25x2,8</v>
          </cell>
          <cell r="I103" t="str">
            <v>Potrubí EVO PP-RCT S4/PN22/SDR9 25x2,8</v>
          </cell>
          <cell r="J103">
            <v>955</v>
          </cell>
          <cell r="K103">
            <v>7.8539816339744828E-2</v>
          </cell>
          <cell r="L103">
            <v>2.9559245277626354E-4</v>
          </cell>
          <cell r="M103">
            <v>0.18649373637652031</v>
          </cell>
          <cell r="N103">
            <v>26</v>
          </cell>
          <cell r="O103">
            <v>1.1780972450961723E-2</v>
          </cell>
          <cell r="Q103">
            <v>50</v>
          </cell>
          <cell r="R103">
            <v>4.5999999999999999E-2</v>
          </cell>
          <cell r="S103">
            <v>20</v>
          </cell>
          <cell r="T103">
            <v>10</v>
          </cell>
          <cell r="U103">
            <v>0.17954788610714814</v>
          </cell>
          <cell r="V103">
            <v>1.9917215561400909</v>
          </cell>
          <cell r="W103">
            <v>10.507187729475804</v>
          </cell>
          <cell r="X103">
            <v>0.18</v>
          </cell>
          <cell r="Y103">
            <v>0.01</v>
          </cell>
          <cell r="Z103">
            <v>50</v>
          </cell>
          <cell r="AA103">
            <v>10</v>
          </cell>
          <cell r="AF103">
            <v>30</v>
          </cell>
          <cell r="AG103">
            <v>30</v>
          </cell>
          <cell r="AH103">
            <v>13</v>
          </cell>
        </row>
        <row r="104">
          <cell r="B104" t="str">
            <v>32pe</v>
          </cell>
          <cell r="C104">
            <v>32</v>
          </cell>
          <cell r="D104">
            <v>32</v>
          </cell>
          <cell r="E104" t="str">
            <v>x</v>
          </cell>
          <cell r="F104">
            <v>3.6</v>
          </cell>
          <cell r="G104">
            <v>24.8</v>
          </cell>
          <cell r="H104" t="str">
            <v>EVO PP-RCT S4/PN22/SDR9 32x3,6</v>
          </cell>
          <cell r="I104" t="str">
            <v>Potrubí EVO PP-RCT S4/PN22/SDR9 32x3,6</v>
          </cell>
          <cell r="J104">
            <v>955</v>
          </cell>
          <cell r="K104">
            <v>0.10053096491487339</v>
          </cell>
          <cell r="L104">
            <v>4.8305128641596654E-4</v>
          </cell>
          <cell r="M104">
            <v>0.30674259342238452</v>
          </cell>
          <cell r="N104">
            <v>26</v>
          </cell>
          <cell r="O104">
            <v>1.7341591447815656E-2</v>
          </cell>
          <cell r="Q104">
            <v>60</v>
          </cell>
          <cell r="R104">
            <v>4.5999999999999999E-2</v>
          </cell>
          <cell r="S104">
            <v>20</v>
          </cell>
          <cell r="T104">
            <v>10</v>
          </cell>
          <cell r="U104">
            <v>0.18545878786214576</v>
          </cell>
          <cell r="V104">
            <v>2.062288370950335</v>
          </cell>
          <cell r="W104">
            <v>10.431872879365367</v>
          </cell>
          <cell r="X104">
            <v>0.18</v>
          </cell>
          <cell r="Y104">
            <v>0.01</v>
          </cell>
          <cell r="Z104">
            <v>50</v>
          </cell>
          <cell r="AA104">
            <v>10</v>
          </cell>
          <cell r="AF104">
            <v>35</v>
          </cell>
          <cell r="AG104">
            <v>35</v>
          </cell>
          <cell r="AH104">
            <v>13</v>
          </cell>
        </row>
        <row r="105">
          <cell r="B105" t="str">
            <v>40pe</v>
          </cell>
          <cell r="C105">
            <v>40</v>
          </cell>
          <cell r="D105">
            <v>40</v>
          </cell>
          <cell r="E105" t="str">
            <v>x</v>
          </cell>
          <cell r="F105">
            <v>4.5</v>
          </cell>
          <cell r="G105">
            <v>31</v>
          </cell>
          <cell r="H105" t="str">
            <v>EVO PP-RCT S4/PN22/SDR9 40x4,5</v>
          </cell>
          <cell r="I105" t="str">
            <v>Potrubí EVO PP-RCT S4/PN22/SDR9 40x4,5</v>
          </cell>
          <cell r="J105">
            <v>955</v>
          </cell>
          <cell r="K105">
            <v>0.12566370614359174</v>
          </cell>
          <cell r="L105">
            <v>7.5476763502494771E-4</v>
          </cell>
          <cell r="M105">
            <v>0.4792853022224759</v>
          </cell>
          <cell r="N105">
            <v>26</v>
          </cell>
          <cell r="O105">
            <v>1.8849555921538759E-2</v>
          </cell>
          <cell r="Q105">
            <v>60</v>
          </cell>
          <cell r="R105">
            <v>4.5999999999999999E-2</v>
          </cell>
          <cell r="S105">
            <v>20</v>
          </cell>
          <cell r="T105">
            <v>10</v>
          </cell>
          <cell r="U105">
            <v>0.20844453350165304</v>
          </cell>
          <cell r="V105">
            <v>2.3344767197734364</v>
          </cell>
          <cell r="W105">
            <v>10.46442938685612</v>
          </cell>
          <cell r="X105">
            <v>0.27</v>
          </cell>
          <cell r="Y105">
            <v>0.01</v>
          </cell>
          <cell r="Z105">
            <v>50</v>
          </cell>
          <cell r="AA105">
            <v>10</v>
          </cell>
          <cell r="AF105">
            <v>35</v>
          </cell>
          <cell r="AG105">
            <v>35</v>
          </cell>
          <cell r="AH105">
            <v>13</v>
          </cell>
        </row>
        <row r="106">
          <cell r="B106" t="str">
            <v>50pe</v>
          </cell>
          <cell r="C106">
            <v>50</v>
          </cell>
          <cell r="D106">
            <v>50</v>
          </cell>
          <cell r="E106" t="str">
            <v>x</v>
          </cell>
          <cell r="F106">
            <v>5.6</v>
          </cell>
          <cell r="G106">
            <v>38.799999999999997</v>
          </cell>
          <cell r="H106" t="str">
            <v>EVO PP-RCT S4/PN22/SDR9 50x5,6</v>
          </cell>
          <cell r="I106" t="str">
            <v>Potrubí EVO PP-RCT S4/PN22/SDR9 50x5,6</v>
          </cell>
          <cell r="J106">
            <v>955</v>
          </cell>
          <cell r="K106">
            <v>0.15707963267948966</v>
          </cell>
          <cell r="L106">
            <v>1.1823698111050542E-3</v>
          </cell>
          <cell r="M106">
            <v>0.74597494550608123</v>
          </cell>
          <cell r="N106">
            <v>26</v>
          </cell>
          <cell r="O106">
            <v>2.0734511513692641E-2</v>
          </cell>
          <cell r="Q106">
            <v>60</v>
          </cell>
          <cell r="R106">
            <v>4.5999999999999999E-2</v>
          </cell>
          <cell r="S106">
            <v>20</v>
          </cell>
          <cell r="T106">
            <v>10</v>
          </cell>
          <cell r="U106">
            <v>0.23612052347332568</v>
          </cell>
          <cell r="V106">
            <v>2.6627242590341202</v>
          </cell>
          <cell r="W106">
            <v>10.498571444607041</v>
          </cell>
          <cell r="X106">
            <v>0.27</v>
          </cell>
          <cell r="Y106">
            <v>0.01</v>
          </cell>
          <cell r="Z106">
            <v>50</v>
          </cell>
          <cell r="AA106">
            <v>10</v>
          </cell>
          <cell r="AF106">
            <v>40</v>
          </cell>
          <cell r="AG106">
            <v>40</v>
          </cell>
          <cell r="AH106">
            <v>13</v>
          </cell>
        </row>
        <row r="107">
          <cell r="B107" t="str">
            <v>63pe</v>
          </cell>
          <cell r="C107">
            <v>63</v>
          </cell>
          <cell r="D107">
            <v>63</v>
          </cell>
          <cell r="E107" t="str">
            <v>x</v>
          </cell>
          <cell r="F107">
            <v>7.1</v>
          </cell>
          <cell r="G107">
            <v>48.8</v>
          </cell>
          <cell r="H107" t="str">
            <v>EVO PP-RCT S4/PN22/SDR9 63x7,1</v>
          </cell>
          <cell r="I107" t="str">
            <v>Potrubí EVO PP-RCT S4/PN22/SDR9 63x7,1</v>
          </cell>
          <cell r="J107">
            <v>955</v>
          </cell>
          <cell r="K107">
            <v>0.19792033717615698</v>
          </cell>
          <cell r="L107">
            <v>1.8703786022412187E-3</v>
          </cell>
          <cell r="M107">
            <v>1.190757706410507</v>
          </cell>
          <cell r="N107">
            <v>26</v>
          </cell>
          <cell r="O107">
            <v>2.9248227604920976E-2</v>
          </cell>
          <cell r="Q107">
            <v>70</v>
          </cell>
          <cell r="R107">
            <v>4.5999999999999999E-2</v>
          </cell>
          <cell r="S107">
            <v>20</v>
          </cell>
          <cell r="T107">
            <v>10</v>
          </cell>
          <cell r="U107">
            <v>0.24695690142551249</v>
          </cell>
          <cell r="V107">
            <v>2.7940949220722047</v>
          </cell>
          <cell r="W107">
            <v>10.438122185532764</v>
          </cell>
          <cell r="X107">
            <v>0.27</v>
          </cell>
          <cell r="Y107">
            <v>0.01</v>
          </cell>
          <cell r="Z107">
            <v>50</v>
          </cell>
          <cell r="AA107">
            <v>10</v>
          </cell>
          <cell r="AF107">
            <v>50</v>
          </cell>
          <cell r="AG107">
            <v>50</v>
          </cell>
          <cell r="AH107">
            <v>13</v>
          </cell>
        </row>
        <row r="108">
          <cell r="B108" t="str">
            <v>75pe</v>
          </cell>
          <cell r="C108">
            <v>75</v>
          </cell>
          <cell r="D108">
            <v>75</v>
          </cell>
          <cell r="E108" t="str">
            <v>x</v>
          </cell>
          <cell r="F108">
            <v>8.4</v>
          </cell>
          <cell r="G108">
            <v>58.2</v>
          </cell>
          <cell r="H108" t="str">
            <v>EVO PP-RCT S4/PN22/SDR9 75x8,4</v>
          </cell>
          <cell r="I108" t="str">
            <v>Potrubí EVO PP-RCT S4/PN22/SDR9 75x8,4</v>
          </cell>
          <cell r="J108">
            <v>955</v>
          </cell>
          <cell r="K108">
            <v>0.23561944901923448</v>
          </cell>
          <cell r="L108">
            <v>2.6603320749863726E-3</v>
          </cell>
          <cell r="M108">
            <v>1.6784436273886818</v>
          </cell>
          <cell r="N108">
            <v>26</v>
          </cell>
          <cell r="O108">
            <v>3.8955748904513428E-2</v>
          </cell>
          <cell r="Q108">
            <v>80</v>
          </cell>
          <cell r="R108">
            <v>4.5999999999999999E-2</v>
          </cell>
          <cell r="S108">
            <v>20</v>
          </cell>
          <cell r="T108">
            <v>10</v>
          </cell>
          <cell r="U108">
            <v>0.25300598251837825</v>
          </cell>
          <cell r="V108">
            <v>2.8644200830773361</v>
          </cell>
          <cell r="W108">
            <v>10.387988608777409</v>
          </cell>
          <cell r="X108">
            <v>0.27</v>
          </cell>
          <cell r="Y108">
            <v>0.01</v>
          </cell>
          <cell r="Z108">
            <v>50</v>
          </cell>
          <cell r="AA108">
            <v>10</v>
          </cell>
          <cell r="AF108">
            <v>75</v>
          </cell>
          <cell r="AG108">
            <v>75</v>
          </cell>
          <cell r="AH108">
            <v>13</v>
          </cell>
        </row>
        <row r="109">
          <cell r="B109" t="str">
            <v>90pe</v>
          </cell>
          <cell r="C109">
            <v>90</v>
          </cell>
          <cell r="D109">
            <v>90</v>
          </cell>
          <cell r="E109" t="str">
            <v>x</v>
          </cell>
          <cell r="F109">
            <v>10.1</v>
          </cell>
          <cell r="G109">
            <v>69.8</v>
          </cell>
          <cell r="H109" t="str">
            <v>EVO PP-RCT S4/PN22/SDR9 90x10,1</v>
          </cell>
          <cell r="I109" t="str">
            <v>Potrubí EVO PP-RCT S4/PN22/SDR9 90x10,1</v>
          </cell>
          <cell r="J109">
            <v>955</v>
          </cell>
          <cell r="K109">
            <v>0.28274333882308139</v>
          </cell>
          <cell r="L109">
            <v>3.8264912679989039E-3</v>
          </cell>
          <cell r="M109">
            <v>2.4211483320220073</v>
          </cell>
          <cell r="N109">
            <v>26</v>
          </cell>
          <cell r="O109">
            <v>4.2725660088821185E-2</v>
          </cell>
          <cell r="Q109">
            <v>80</v>
          </cell>
          <cell r="R109">
            <v>4.5999999999999999E-2</v>
          </cell>
          <cell r="S109">
            <v>20</v>
          </cell>
          <cell r="T109">
            <v>10</v>
          </cell>
          <cell r="U109">
            <v>0.28282633016608932</v>
          </cell>
          <cell r="V109">
            <v>3.2226294226585903</v>
          </cell>
          <cell r="W109">
            <v>10.410317921895597</v>
          </cell>
          <cell r="X109">
            <v>0.34</v>
          </cell>
          <cell r="Y109">
            <v>0.01</v>
          </cell>
          <cell r="Z109">
            <v>50</v>
          </cell>
          <cell r="AA109">
            <v>10</v>
          </cell>
          <cell r="AF109">
            <v>80</v>
          </cell>
          <cell r="AG109">
            <v>80</v>
          </cell>
          <cell r="AH109">
            <v>13</v>
          </cell>
        </row>
        <row r="110">
          <cell r="B110" t="str">
            <v>110pe</v>
          </cell>
          <cell r="C110">
            <v>110</v>
          </cell>
          <cell r="D110">
            <v>110</v>
          </cell>
          <cell r="E110" t="str">
            <v>x</v>
          </cell>
          <cell r="F110">
            <v>12.3</v>
          </cell>
          <cell r="G110">
            <v>85.4</v>
          </cell>
          <cell r="H110" t="str">
            <v>EVO PP-RCT S4/PN22/SDR9 110x12,3</v>
          </cell>
          <cell r="I110" t="str">
            <v>Potrubí EVO PP-RCT S4/PN22/SDR9 110x12,3</v>
          </cell>
          <cell r="J110">
            <v>955</v>
          </cell>
          <cell r="K110">
            <v>0.34557519189487729</v>
          </cell>
          <cell r="L110">
            <v>5.7280344693637344E-3</v>
          </cell>
          <cell r="M110">
            <v>3.6053955588968472</v>
          </cell>
          <cell r="N110">
            <v>26</v>
          </cell>
          <cell r="O110">
            <v>4.7752208334564859E-2</v>
          </cell>
          <cell r="Q110">
            <v>80</v>
          </cell>
          <cell r="R110">
            <v>4.5999999999999999E-2</v>
          </cell>
          <cell r="S110">
            <v>20</v>
          </cell>
          <cell r="T110">
            <v>10</v>
          </cell>
          <cell r="U110">
            <v>0.32178097706701569</v>
          </cell>
          <cell r="V110">
            <v>3.6898050977982826</v>
          </cell>
          <cell r="W110">
            <v>10.435000533600201</v>
          </cell>
          <cell r="X110">
            <v>0.34</v>
          </cell>
          <cell r="Y110">
            <v>0.01</v>
          </cell>
          <cell r="Z110">
            <v>50</v>
          </cell>
          <cell r="AA110">
            <v>10</v>
          </cell>
          <cell r="AF110">
            <v>100</v>
          </cell>
          <cell r="AG110">
            <v>100</v>
          </cell>
          <cell r="AH110">
            <v>13</v>
          </cell>
        </row>
        <row r="111">
          <cell r="B111" t="str">
            <v>125pe</v>
          </cell>
          <cell r="C111">
            <v>125</v>
          </cell>
          <cell r="D111">
            <v>125</v>
          </cell>
          <cell r="E111" t="str">
            <v>x</v>
          </cell>
          <cell r="F111">
            <v>14</v>
          </cell>
          <cell r="G111">
            <v>97</v>
          </cell>
          <cell r="H111" t="str">
            <v>EVO PP-RCT S4/PN22/SDR9 125x14,0</v>
          </cell>
          <cell r="I111" t="str">
            <v>Potrubí EVO PP-RCT S4/PN22/SDR9 125x14,0</v>
          </cell>
          <cell r="J111">
            <v>955</v>
          </cell>
          <cell r="K111">
            <v>0.39269908169872414</v>
          </cell>
          <cell r="L111">
            <v>7.3898113194065911E-3</v>
          </cell>
          <cell r="M111">
            <v>4.6623434094130038</v>
          </cell>
          <cell r="N111">
            <v>27</v>
          </cell>
          <cell r="O111">
            <v>6.0789817846962496E-2</v>
          </cell>
          <cell r="Q111">
            <v>90</v>
          </cell>
          <cell r="R111">
            <v>4.5999999999999999E-2</v>
          </cell>
          <cell r="S111">
            <v>20</v>
          </cell>
          <cell r="T111">
            <v>10</v>
          </cell>
          <cell r="U111">
            <v>0.32392569957580619</v>
          </cell>
          <cell r="V111">
            <v>3.7164051209704758</v>
          </cell>
          <cell r="W111">
            <v>10.387858521661958</v>
          </cell>
          <cell r="X111">
            <v>0.34</v>
          </cell>
          <cell r="Y111">
            <v>0.01</v>
          </cell>
          <cell r="Z111">
            <v>50</v>
          </cell>
          <cell r="AA111">
            <v>10</v>
          </cell>
          <cell r="AF111">
            <v>100</v>
          </cell>
          <cell r="AG111">
            <v>100</v>
          </cell>
          <cell r="AH111">
            <v>13</v>
          </cell>
        </row>
        <row r="112">
          <cell r="B112" t="str">
            <v>16ps</v>
          </cell>
          <cell r="C112">
            <v>16</v>
          </cell>
          <cell r="D112">
            <v>16</v>
          </cell>
          <cell r="E112" t="str">
            <v>x</v>
          </cell>
          <cell r="F112">
            <v>2.2000000000000002</v>
          </cell>
          <cell r="G112">
            <v>11.6</v>
          </cell>
          <cell r="H112" t="str">
            <v>STABI PLUS S S3,2/PN28/SDR7,4 16x2,2</v>
          </cell>
          <cell r="I112" t="str">
            <v>Potrubí STABI PLUS S S3,2/PN28/SDR7,4 16x2,2</v>
          </cell>
          <cell r="J112">
            <v>1100</v>
          </cell>
          <cell r="K112">
            <v>5.0265482457436693E-2</v>
          </cell>
          <cell r="L112">
            <v>1.0568317686676063E-4</v>
          </cell>
          <cell r="M112">
            <v>0.10491662825928473</v>
          </cell>
          <cell r="N112">
            <v>26</v>
          </cell>
          <cell r="O112">
            <v>1.0367255756846319E-2</v>
          </cell>
          <cell r="Q112">
            <v>50</v>
          </cell>
          <cell r="R112">
            <v>4.5999999999999999E-2</v>
          </cell>
          <cell r="S112">
            <v>20</v>
          </cell>
          <cell r="T112">
            <v>10</v>
          </cell>
          <cell r="U112">
            <v>0.14587140491697015</v>
          </cell>
          <cell r="V112">
            <v>1.6280573769213138</v>
          </cell>
          <cell r="W112">
            <v>10.446747205472848</v>
          </cell>
          <cell r="X112">
            <v>0.15</v>
          </cell>
          <cell r="Y112">
            <v>0.01</v>
          </cell>
          <cell r="Z112">
            <v>50</v>
          </cell>
          <cell r="AA112">
            <v>10</v>
          </cell>
          <cell r="AF112">
            <v>30</v>
          </cell>
          <cell r="AG112">
            <v>30</v>
          </cell>
          <cell r="AH112">
            <v>13</v>
          </cell>
        </row>
        <row r="113">
          <cell r="B113" t="str">
            <v>20ps</v>
          </cell>
          <cell r="C113">
            <v>20</v>
          </cell>
          <cell r="D113">
            <v>20</v>
          </cell>
          <cell r="E113" t="str">
            <v>x</v>
          </cell>
          <cell r="F113">
            <v>2.2999999999999998</v>
          </cell>
          <cell r="G113">
            <v>15.4</v>
          </cell>
          <cell r="H113" t="str">
            <v>STABI PLUS S S3,2/PN28/SDR7,4 20x2,3</v>
          </cell>
          <cell r="I113" t="str">
            <v>Potrubí STABI PLUS S S3,2/PN28/SDR7,4 20x2,3</v>
          </cell>
          <cell r="J113">
            <v>1100</v>
          </cell>
          <cell r="K113">
            <v>6.2831853071795868E-2</v>
          </cell>
          <cell r="L113">
            <v>1.8626502843133885E-4</v>
          </cell>
          <cell r="M113">
            <v>0.14068366062040452</v>
          </cell>
          <cell r="N113">
            <v>26</v>
          </cell>
          <cell r="O113">
            <v>1.0995574287564275E-2</v>
          </cell>
          <cell r="Q113">
            <v>50</v>
          </cell>
          <cell r="R113">
            <v>4.5999999999999999E-2</v>
          </cell>
          <cell r="S113">
            <v>20</v>
          </cell>
          <cell r="T113">
            <v>10</v>
          </cell>
          <cell r="U113">
            <v>0.16128007598642127</v>
          </cell>
          <cell r="V113">
            <v>1.7815166714802246</v>
          </cell>
          <cell r="W113">
            <v>10.472561974111164</v>
          </cell>
          <cell r="X113">
            <v>0.18</v>
          </cell>
          <cell r="Y113">
            <v>0.01</v>
          </cell>
          <cell r="Z113">
            <v>50</v>
          </cell>
          <cell r="AA113">
            <v>10</v>
          </cell>
          <cell r="AF113">
            <v>30</v>
          </cell>
          <cell r="AG113">
            <v>30</v>
          </cell>
          <cell r="AH113">
            <v>13</v>
          </cell>
        </row>
        <row r="114">
          <cell r="B114" t="str">
            <v>25ps</v>
          </cell>
          <cell r="C114">
            <v>25</v>
          </cell>
          <cell r="D114">
            <v>25</v>
          </cell>
          <cell r="E114" t="str">
            <v>x</v>
          </cell>
          <cell r="F114">
            <v>2.8</v>
          </cell>
          <cell r="G114">
            <v>19.399999999999999</v>
          </cell>
          <cell r="H114" t="str">
            <v>STABI PLUS S S3,2/PN28/SDR7,4 25x2,8</v>
          </cell>
          <cell r="I114" t="str">
            <v>Potrubí STABI PLUS S S3,2/PN28/SDR7,4 25x2,8</v>
          </cell>
          <cell r="J114">
            <v>1100</v>
          </cell>
          <cell r="K114">
            <v>7.8539816339744828E-2</v>
          </cell>
          <cell r="L114">
            <v>2.9559245277626354E-4</v>
          </cell>
          <cell r="M114">
            <v>0.21480953928185584</v>
          </cell>
          <cell r="N114">
            <v>26</v>
          </cell>
          <cell r="O114">
            <v>1.1780972450961723E-2</v>
          </cell>
          <cell r="Q114">
            <v>50</v>
          </cell>
          <cell r="R114">
            <v>4.5999999999999999E-2</v>
          </cell>
          <cell r="S114">
            <v>20</v>
          </cell>
          <cell r="T114">
            <v>10</v>
          </cell>
          <cell r="U114">
            <v>0.17954788610714814</v>
          </cell>
          <cell r="V114">
            <v>1.9917215561400909</v>
          </cell>
          <cell r="W114">
            <v>10.507187729475804</v>
          </cell>
          <cell r="X114">
            <v>0.18</v>
          </cell>
          <cell r="Y114">
            <v>0.01</v>
          </cell>
          <cell r="Z114">
            <v>50</v>
          </cell>
          <cell r="AA114">
            <v>10</v>
          </cell>
          <cell r="AF114">
            <v>30</v>
          </cell>
          <cell r="AG114">
            <v>30</v>
          </cell>
          <cell r="AH114">
            <v>13</v>
          </cell>
        </row>
        <row r="115">
          <cell r="B115" t="str">
            <v>32ps</v>
          </cell>
          <cell r="C115">
            <v>32</v>
          </cell>
          <cell r="D115">
            <v>32</v>
          </cell>
          <cell r="E115" t="str">
            <v>x</v>
          </cell>
          <cell r="F115">
            <v>3.6</v>
          </cell>
          <cell r="G115">
            <v>24.8</v>
          </cell>
          <cell r="H115" t="str">
            <v>STABI PLUS S S3,2/PN28/SDR7,4 32x3,6</v>
          </cell>
          <cell r="I115" t="str">
            <v>Potrubí STABI PLUS S S3,2/PN28/SDR7,4 32x3,6</v>
          </cell>
          <cell r="J115">
            <v>1100</v>
          </cell>
          <cell r="K115">
            <v>0.10053096491487339</v>
          </cell>
          <cell r="L115">
            <v>4.8305128641596654E-4</v>
          </cell>
          <cell r="M115">
            <v>0.3533160761933225</v>
          </cell>
          <cell r="N115">
            <v>26</v>
          </cell>
          <cell r="O115">
            <v>1.7341591447815656E-2</v>
          </cell>
          <cell r="Q115">
            <v>60</v>
          </cell>
          <cell r="R115">
            <v>4.5999999999999999E-2</v>
          </cell>
          <cell r="S115">
            <v>20</v>
          </cell>
          <cell r="T115">
            <v>10</v>
          </cell>
          <cell r="U115">
            <v>0.18545878786214576</v>
          </cell>
          <cell r="V115">
            <v>2.062288370950335</v>
          </cell>
          <cell r="W115">
            <v>10.431872879365367</v>
          </cell>
          <cell r="X115">
            <v>0.18</v>
          </cell>
          <cell r="Y115">
            <v>0.01</v>
          </cell>
          <cell r="Z115">
            <v>50</v>
          </cell>
          <cell r="AA115">
            <v>10</v>
          </cell>
          <cell r="AF115">
            <v>35</v>
          </cell>
          <cell r="AG115">
            <v>35</v>
          </cell>
          <cell r="AH115">
            <v>13</v>
          </cell>
        </row>
        <row r="116">
          <cell r="B116" t="str">
            <v>40ps</v>
          </cell>
          <cell r="C116">
            <v>40</v>
          </cell>
          <cell r="D116">
            <v>40</v>
          </cell>
          <cell r="E116" t="str">
            <v>x</v>
          </cell>
          <cell r="F116">
            <v>4.5</v>
          </cell>
          <cell r="G116">
            <v>31</v>
          </cell>
          <cell r="H116" t="str">
            <v>STABI PLUS S S3,2/PN28/SDR7,4 40x4,5</v>
          </cell>
          <cell r="I116" t="str">
            <v>Potrubí STABI PLUS S S3,2/PN28/SDR7,4 40x4,5</v>
          </cell>
          <cell r="J116">
            <v>1100</v>
          </cell>
          <cell r="K116">
            <v>0.12566370614359174</v>
          </cell>
          <cell r="L116">
            <v>7.5476763502494771E-4</v>
          </cell>
          <cell r="M116">
            <v>0.55205636905206645</v>
          </cell>
          <cell r="N116">
            <v>26</v>
          </cell>
          <cell r="O116">
            <v>1.8849555921538759E-2</v>
          </cell>
          <cell r="Q116">
            <v>60</v>
          </cell>
          <cell r="R116">
            <v>4.5999999999999999E-2</v>
          </cell>
          <cell r="S116">
            <v>20</v>
          </cell>
          <cell r="T116">
            <v>10</v>
          </cell>
          <cell r="U116">
            <v>0.20844453350165304</v>
          </cell>
          <cell r="V116">
            <v>2.3344767197734364</v>
          </cell>
          <cell r="W116">
            <v>10.46442938685612</v>
          </cell>
          <cell r="X116">
            <v>0.27</v>
          </cell>
          <cell r="Y116">
            <v>0.01</v>
          </cell>
          <cell r="Z116">
            <v>50</v>
          </cell>
          <cell r="AA116">
            <v>10</v>
          </cell>
          <cell r="AF116">
            <v>35</v>
          </cell>
          <cell r="AG116">
            <v>35</v>
          </cell>
          <cell r="AH116">
            <v>13</v>
          </cell>
        </row>
        <row r="117">
          <cell r="B117" t="str">
            <v>50ps</v>
          </cell>
          <cell r="C117">
            <v>50</v>
          </cell>
          <cell r="D117">
            <v>50</v>
          </cell>
          <cell r="E117" t="str">
            <v>x</v>
          </cell>
          <cell r="F117">
            <v>5.6</v>
          </cell>
          <cell r="G117">
            <v>38.799999999999997</v>
          </cell>
          <cell r="H117" t="str">
            <v>STABI PLUS S S3,2/PN28/SDR7,4 50x5,6</v>
          </cell>
          <cell r="I117" t="str">
            <v>Potrubí STABI PLUS S S3,2/PN28/SDR7,4 50x5,6</v>
          </cell>
          <cell r="J117">
            <v>1100</v>
          </cell>
          <cell r="K117">
            <v>0.15707963267948966</v>
          </cell>
          <cell r="L117">
            <v>1.1823698111050542E-3</v>
          </cell>
          <cell r="M117">
            <v>0.85923815712742335</v>
          </cell>
          <cell r="N117">
            <v>26</v>
          </cell>
          <cell r="O117">
            <v>2.0734511513692641E-2</v>
          </cell>
          <cell r="Q117">
            <v>60</v>
          </cell>
          <cell r="R117">
            <v>4.5999999999999999E-2</v>
          </cell>
          <cell r="S117">
            <v>20</v>
          </cell>
          <cell r="T117">
            <v>10</v>
          </cell>
          <cell r="U117">
            <v>0.23612052347332568</v>
          </cell>
          <cell r="V117">
            <v>2.6627242590341202</v>
          </cell>
          <cell r="W117">
            <v>10.498571444607041</v>
          </cell>
          <cell r="X117">
            <v>0.27</v>
          </cell>
          <cell r="Y117">
            <v>0.01</v>
          </cell>
          <cell r="Z117">
            <v>50</v>
          </cell>
          <cell r="AA117">
            <v>10</v>
          </cell>
          <cell r="AF117">
            <v>40</v>
          </cell>
          <cell r="AG117">
            <v>40</v>
          </cell>
          <cell r="AH117">
            <v>13</v>
          </cell>
        </row>
        <row r="118">
          <cell r="B118" t="str">
            <v>63ps</v>
          </cell>
          <cell r="C118">
            <v>63</v>
          </cell>
          <cell r="D118">
            <v>63</v>
          </cell>
          <cell r="E118" t="str">
            <v>x</v>
          </cell>
          <cell r="F118">
            <v>7.1</v>
          </cell>
          <cell r="G118">
            <v>48.8</v>
          </cell>
          <cell r="H118" t="str">
            <v>STABI PLUS S S3,2/PN28/SDR7,4 63x7,1</v>
          </cell>
          <cell r="I118" t="str">
            <v>Potrubí STABI PLUS S S3,2/PN28/SDR7,4 63x7,1</v>
          </cell>
          <cell r="J118">
            <v>1100</v>
          </cell>
          <cell r="K118">
            <v>0.19792033717615698</v>
          </cell>
          <cell r="L118">
            <v>1.8703786022412187E-3</v>
          </cell>
          <cell r="M118">
            <v>1.3715533791115788</v>
          </cell>
          <cell r="N118">
            <v>26</v>
          </cell>
          <cell r="O118">
            <v>2.9248227604920976E-2</v>
          </cell>
          <cell r="Q118">
            <v>70</v>
          </cell>
          <cell r="R118">
            <v>4.5999999999999999E-2</v>
          </cell>
          <cell r="S118">
            <v>20</v>
          </cell>
          <cell r="T118">
            <v>10</v>
          </cell>
          <cell r="U118">
            <v>0.24695690142551249</v>
          </cell>
          <cell r="V118">
            <v>2.7940949220722047</v>
          </cell>
          <cell r="W118">
            <v>10.438122185532764</v>
          </cell>
          <cell r="X118">
            <v>0.27</v>
          </cell>
          <cell r="Y118">
            <v>0.01</v>
          </cell>
          <cell r="Z118">
            <v>50</v>
          </cell>
          <cell r="AA118">
            <v>10</v>
          </cell>
          <cell r="AF118">
            <v>50</v>
          </cell>
          <cell r="AG118">
            <v>50</v>
          </cell>
          <cell r="AH118">
            <v>13</v>
          </cell>
        </row>
        <row r="119">
          <cell r="B119" t="str">
            <v>75ps</v>
          </cell>
          <cell r="C119">
            <v>75</v>
          </cell>
          <cell r="D119">
            <v>75</v>
          </cell>
          <cell r="E119" t="str">
            <v>x</v>
          </cell>
          <cell r="F119">
            <v>8.4</v>
          </cell>
          <cell r="G119">
            <v>58.2</v>
          </cell>
          <cell r="H119" t="str">
            <v>STABI PLUS S S4/PN22/SDR9 75x8,4</v>
          </cell>
          <cell r="I119" t="str">
            <v>Potrubí STABI PLUS S S4/PN22/SDR9 75x8,4</v>
          </cell>
          <cell r="J119">
            <v>1100</v>
          </cell>
          <cell r="K119">
            <v>0.23561944901923448</v>
          </cell>
          <cell r="L119">
            <v>2.6603320749863726E-3</v>
          </cell>
          <cell r="M119">
            <v>1.9332858535367015</v>
          </cell>
          <cell r="N119">
            <v>26</v>
          </cell>
          <cell r="O119">
            <v>3.8955748904513428E-2</v>
          </cell>
          <cell r="Q119">
            <v>80</v>
          </cell>
          <cell r="R119">
            <v>4.5999999999999999E-2</v>
          </cell>
          <cell r="S119">
            <v>20</v>
          </cell>
          <cell r="T119">
            <v>10</v>
          </cell>
          <cell r="U119">
            <v>0.25300598251837825</v>
          </cell>
          <cell r="V119">
            <v>2.8644200830773361</v>
          </cell>
          <cell r="W119">
            <v>10.387988608777409</v>
          </cell>
          <cell r="X119">
            <v>0.27</v>
          </cell>
          <cell r="Y119">
            <v>0.01</v>
          </cell>
          <cell r="Z119">
            <v>50</v>
          </cell>
          <cell r="AA119">
            <v>10</v>
          </cell>
          <cell r="AF119">
            <v>75</v>
          </cell>
          <cell r="AG119">
            <v>75</v>
          </cell>
          <cell r="AH119">
            <v>13</v>
          </cell>
        </row>
        <row r="120">
          <cell r="B120" t="str">
            <v>90ps</v>
          </cell>
          <cell r="C120">
            <v>90</v>
          </cell>
          <cell r="D120">
            <v>90</v>
          </cell>
          <cell r="E120" t="str">
            <v>x</v>
          </cell>
          <cell r="F120">
            <v>10.1</v>
          </cell>
          <cell r="G120">
            <v>69.8</v>
          </cell>
          <cell r="H120" t="str">
            <v>STABI PLUS S S4/PN22/SDR9 90x10,1</v>
          </cell>
          <cell r="I120" t="str">
            <v>Potrubí STABI PLUS S S4/PN22/SDR9 90x10,1</v>
          </cell>
          <cell r="J120">
            <v>1100</v>
          </cell>
          <cell r="K120">
            <v>0.28274333882308139</v>
          </cell>
          <cell r="L120">
            <v>3.8264912679989039E-3</v>
          </cell>
          <cell r="M120">
            <v>2.7887572410724695</v>
          </cell>
          <cell r="N120">
            <v>26</v>
          </cell>
          <cell r="O120">
            <v>4.2725660088821185E-2</v>
          </cell>
          <cell r="Q120">
            <v>80</v>
          </cell>
          <cell r="R120">
            <v>4.5999999999999999E-2</v>
          </cell>
          <cell r="S120">
            <v>20</v>
          </cell>
          <cell r="T120">
            <v>10</v>
          </cell>
          <cell r="U120">
            <v>0.28282633016608932</v>
          </cell>
          <cell r="V120">
            <v>3.2226294226585903</v>
          </cell>
          <cell r="W120">
            <v>10.410317921895597</v>
          </cell>
          <cell r="X120">
            <v>0.34</v>
          </cell>
          <cell r="Y120">
            <v>0.01</v>
          </cell>
          <cell r="Z120">
            <v>50</v>
          </cell>
          <cell r="AA120">
            <v>10</v>
          </cell>
          <cell r="AF120">
            <v>80</v>
          </cell>
          <cell r="AG120">
            <v>80</v>
          </cell>
          <cell r="AH120">
            <v>13</v>
          </cell>
        </row>
        <row r="121">
          <cell r="B121" t="str">
            <v>110ps</v>
          </cell>
          <cell r="C121">
            <v>110</v>
          </cell>
          <cell r="D121">
            <v>110</v>
          </cell>
          <cell r="E121" t="str">
            <v>x</v>
          </cell>
          <cell r="F121">
            <v>12.3</v>
          </cell>
          <cell r="G121">
            <v>85.4</v>
          </cell>
          <cell r="H121" t="str">
            <v>STABI PLUS S S4/PN22/SDR9 110x12,3</v>
          </cell>
          <cell r="I121" t="str">
            <v>Potrubí STABI PLUS S S4/PN22/SDR9 110x12,3</v>
          </cell>
          <cell r="J121">
            <v>1100</v>
          </cell>
          <cell r="K121">
            <v>0.34557519189487729</v>
          </cell>
          <cell r="L121">
            <v>5.7280344693637344E-3</v>
          </cell>
          <cell r="M121">
            <v>4.1528116385199292</v>
          </cell>
          <cell r="N121">
            <v>26</v>
          </cell>
          <cell r="O121">
            <v>4.7752208334564859E-2</v>
          </cell>
          <cell r="Q121">
            <v>80</v>
          </cell>
          <cell r="R121">
            <v>4.5999999999999999E-2</v>
          </cell>
          <cell r="S121">
            <v>20</v>
          </cell>
          <cell r="T121">
            <v>10</v>
          </cell>
          <cell r="U121">
            <v>0.32178097706701569</v>
          </cell>
          <cell r="V121">
            <v>3.6898050977982826</v>
          </cell>
          <cell r="W121">
            <v>10.435000533600201</v>
          </cell>
          <cell r="X121">
            <v>0.34</v>
          </cell>
          <cell r="Y121">
            <v>0.01</v>
          </cell>
          <cell r="Z121">
            <v>50</v>
          </cell>
          <cell r="AA121">
            <v>10</v>
          </cell>
          <cell r="AF121">
            <v>100</v>
          </cell>
          <cell r="AG121">
            <v>100</v>
          </cell>
          <cell r="AH121">
            <v>13</v>
          </cell>
        </row>
        <row r="122">
          <cell r="B122" t="str">
            <v>20fb</v>
          </cell>
          <cell r="C122">
            <v>20</v>
          </cell>
          <cell r="D122">
            <v>20</v>
          </cell>
          <cell r="E122" t="str">
            <v>x</v>
          </cell>
          <cell r="F122">
            <v>2.8</v>
          </cell>
          <cell r="G122">
            <v>14.4</v>
          </cell>
          <cell r="H122" t="str">
            <v>FIBER BASALT PLUS S3,2/PN28/SDR7,4 20x2,8</v>
          </cell>
          <cell r="I122" t="str">
            <v>Potrubí FIBER BASALT PLUS S3,2/PN28/SDR7,4 20x2,8</v>
          </cell>
          <cell r="J122">
            <v>1000</v>
          </cell>
          <cell r="K122">
            <v>6.2831853071795868E-2</v>
          </cell>
          <cell r="L122">
            <v>1.6286016316209486E-4</v>
          </cell>
          <cell r="M122">
            <v>0.15129910219688444</v>
          </cell>
          <cell r="N122">
            <v>26</v>
          </cell>
          <cell r="O122">
            <v>1.347743248390021E-3</v>
          </cell>
          <cell r="Q122">
            <v>13</v>
          </cell>
          <cell r="R122">
            <v>0.04</v>
          </cell>
          <cell r="S122">
            <v>90</v>
          </cell>
          <cell r="T122">
            <v>10</v>
          </cell>
          <cell r="U122">
            <v>0.30157722712179202</v>
          </cell>
          <cell r="V122">
            <v>28.685050518691732</v>
          </cell>
          <cell r="W122">
            <v>29.849424273437066</v>
          </cell>
          <cell r="X122">
            <v>0.15</v>
          </cell>
          <cell r="Y122">
            <v>0.1</v>
          </cell>
          <cell r="Z122">
            <v>45</v>
          </cell>
          <cell r="AA122">
            <v>10</v>
          </cell>
          <cell r="AF122">
            <v>30</v>
          </cell>
          <cell r="AG122">
            <v>30</v>
          </cell>
          <cell r="AH122">
            <v>13</v>
          </cell>
        </row>
        <row r="123">
          <cell r="B123" t="str">
            <v>25fb</v>
          </cell>
          <cell r="C123">
            <v>25</v>
          </cell>
          <cell r="D123">
            <v>25</v>
          </cell>
          <cell r="E123" t="str">
            <v>x</v>
          </cell>
          <cell r="F123">
            <v>3.5</v>
          </cell>
          <cell r="G123">
            <v>18</v>
          </cell>
          <cell r="H123" t="str">
            <v>FIBER BASALT PLUS S3,2/PN28/SDR7,4 25x3,5</v>
          </cell>
          <cell r="I123" t="str">
            <v>Potrubí FIBER BASALT PLUS S3,2/PN28/SDR7,4 25x3,5</v>
          </cell>
          <cell r="J123">
            <v>1000</v>
          </cell>
          <cell r="K123">
            <v>7.8539816339744828E-2</v>
          </cell>
          <cell r="L123">
            <v>2.5446900494077322E-4</v>
          </cell>
          <cell r="M123">
            <v>0.23640484718263199</v>
          </cell>
          <cell r="N123">
            <v>26</v>
          </cell>
          <cell r="O123">
            <v>1.5519467708733573E-3</v>
          </cell>
          <cell r="Q123">
            <v>13</v>
          </cell>
          <cell r="R123">
            <v>0.04</v>
          </cell>
          <cell r="S123">
            <v>90</v>
          </cell>
          <cell r="T123">
            <v>10</v>
          </cell>
          <cell r="U123">
            <v>0.35229525090472752</v>
          </cell>
          <cell r="V123">
            <v>33.808563444206598</v>
          </cell>
          <cell r="W123">
            <v>31.101176435221312</v>
          </cell>
          <cell r="X123">
            <v>0.18</v>
          </cell>
          <cell r="Y123">
            <v>0.1</v>
          </cell>
          <cell r="Z123">
            <v>45</v>
          </cell>
          <cell r="AA123">
            <v>10</v>
          </cell>
          <cell r="AF123">
            <v>30</v>
          </cell>
          <cell r="AG123">
            <v>30</v>
          </cell>
          <cell r="AH123">
            <v>13</v>
          </cell>
        </row>
        <row r="124">
          <cell r="B124" t="str">
            <v>32fb</v>
          </cell>
          <cell r="C124">
            <v>32</v>
          </cell>
          <cell r="D124">
            <v>32</v>
          </cell>
          <cell r="E124" t="str">
            <v>x</v>
          </cell>
          <cell r="F124">
            <v>4.4000000000000004</v>
          </cell>
          <cell r="G124">
            <v>23.2</v>
          </cell>
          <cell r="H124" t="str">
            <v>FIBER BASALT PLUS S3,2/PN28/SDR7,4 32x4,4</v>
          </cell>
          <cell r="I124" t="str">
            <v>Potrubí FIBER BASALT PLUS S3,2/PN28/SDR7,4 32x4,4</v>
          </cell>
          <cell r="J124">
            <v>1000</v>
          </cell>
          <cell r="K124">
            <v>0.10053096491487339</v>
          </cell>
          <cell r="L124">
            <v>4.2273270746704251E-4</v>
          </cell>
          <cell r="M124">
            <v>0.38151501185194447</v>
          </cell>
          <cell r="N124">
            <v>26</v>
          </cell>
          <cell r="O124">
            <v>1.8378317023500295E-3</v>
          </cell>
          <cell r="Q124">
            <v>13</v>
          </cell>
          <cell r="R124">
            <v>0.04</v>
          </cell>
          <cell r="S124">
            <v>90</v>
          </cell>
          <cell r="T124">
            <v>10</v>
          </cell>
          <cell r="U124">
            <v>0.4223256972855608</v>
          </cell>
          <cell r="V124">
            <v>40.781615830468454</v>
          </cell>
          <cell r="W124">
            <v>32.381364643771533</v>
          </cell>
          <cell r="X124">
            <v>0.18</v>
          </cell>
          <cell r="Y124">
            <v>0.01</v>
          </cell>
          <cell r="Z124">
            <v>50</v>
          </cell>
          <cell r="AA124">
            <v>10</v>
          </cell>
          <cell r="AF124">
            <v>35</v>
          </cell>
          <cell r="AG124">
            <v>35</v>
          </cell>
          <cell r="AH124">
            <v>13</v>
          </cell>
        </row>
        <row r="125">
          <cell r="B125" t="str">
            <v>40fb</v>
          </cell>
          <cell r="C125">
            <v>40</v>
          </cell>
          <cell r="D125">
            <v>40</v>
          </cell>
          <cell r="E125" t="str">
            <v>x</v>
          </cell>
          <cell r="F125">
            <v>5.5</v>
          </cell>
          <cell r="G125">
            <v>29</v>
          </cell>
          <cell r="H125" t="str">
            <v>FIBER BASALT PLUS S3,2/PN28/SDR7,4 40x5,5</v>
          </cell>
          <cell r="I125" t="str">
            <v>Potrubí FIBER BASALT PLUS S3,2/PN28/SDR7,4 40x5,5</v>
          </cell>
          <cell r="J125">
            <v>1000</v>
          </cell>
          <cell r="K125">
            <v>0.12566370614359174</v>
          </cell>
          <cell r="L125">
            <v>6.605198554172541E-4</v>
          </cell>
          <cell r="M125">
            <v>0.59611720601866314</v>
          </cell>
          <cell r="N125">
            <v>26</v>
          </cell>
          <cell r="O125">
            <v>2.1645573383233677E-3</v>
          </cell>
          <cell r="Q125">
            <v>13</v>
          </cell>
          <cell r="R125">
            <v>0.04</v>
          </cell>
          <cell r="S125">
            <v>90</v>
          </cell>
          <cell r="T125">
            <v>10</v>
          </cell>
          <cell r="U125">
            <v>0.50149681315746331</v>
          </cell>
          <cell r="V125">
            <v>48.803833376062755</v>
          </cell>
          <cell r="W125">
            <v>33.537488859495781</v>
          </cell>
          <cell r="X125">
            <v>0.27</v>
          </cell>
          <cell r="Y125">
            <v>0.01</v>
          </cell>
          <cell r="Z125">
            <v>50</v>
          </cell>
          <cell r="AA125">
            <v>10</v>
          </cell>
          <cell r="AF125">
            <v>35</v>
          </cell>
          <cell r="AG125">
            <v>35</v>
          </cell>
          <cell r="AH125">
            <v>13</v>
          </cell>
        </row>
        <row r="126">
          <cell r="B126" t="str">
            <v>50fb</v>
          </cell>
          <cell r="C126">
            <v>50</v>
          </cell>
          <cell r="D126">
            <v>50</v>
          </cell>
          <cell r="E126" t="str">
            <v>x</v>
          </cell>
          <cell r="F126">
            <v>6.9</v>
          </cell>
          <cell r="G126">
            <v>36.200000000000003</v>
          </cell>
          <cell r="H126" t="str">
            <v>FIBER BASALT PLUS S3,2/PN28/SDR7,4 50x6,9</v>
          </cell>
          <cell r="I126" t="str">
            <v>Potrubí FIBER BASALT PLUS S3,2/PN28/SDR7,4 50x6,9</v>
          </cell>
          <cell r="J126">
            <v>1000</v>
          </cell>
          <cell r="K126">
            <v>0.15707963267948966</v>
          </cell>
          <cell r="L126">
            <v>1.0292171692425523E-3</v>
          </cell>
          <cell r="M126">
            <v>0.93427823925106857</v>
          </cell>
          <cell r="N126">
            <v>26</v>
          </cell>
          <cell r="O126">
            <v>4.118627968856218E-3</v>
          </cell>
          <cell r="Q126">
            <v>19</v>
          </cell>
          <cell r="R126">
            <v>0.04</v>
          </cell>
          <cell r="S126">
            <v>90</v>
          </cell>
          <cell r="T126">
            <v>10</v>
          </cell>
          <cell r="U126">
            <v>0.44430534097642754</v>
          </cell>
          <cell r="V126">
            <v>43.030273904213672</v>
          </cell>
          <cell r="W126">
            <v>25.564729078304083</v>
          </cell>
          <cell r="X126">
            <v>0.27</v>
          </cell>
          <cell r="Y126">
            <v>0.01</v>
          </cell>
          <cell r="Z126">
            <v>50</v>
          </cell>
          <cell r="AA126">
            <v>10</v>
          </cell>
          <cell r="AF126">
            <v>40</v>
          </cell>
          <cell r="AG126">
            <v>40</v>
          </cell>
          <cell r="AH126">
            <v>13</v>
          </cell>
        </row>
        <row r="127">
          <cell r="B127" t="str">
            <v>63fb</v>
          </cell>
          <cell r="C127">
            <v>63</v>
          </cell>
          <cell r="D127">
            <v>63</v>
          </cell>
          <cell r="E127" t="str">
            <v>x</v>
          </cell>
          <cell r="F127">
            <v>8.6</v>
          </cell>
          <cell r="G127">
            <v>45.8</v>
          </cell>
          <cell r="H127" t="str">
            <v>FIBER BASALT PLUS S3,2/PN28/SDR7,4 63x8,6</v>
          </cell>
          <cell r="I127" t="str">
            <v>Potrubí FIBER BASALT PLUS S3,2/PN28/SDR7,4 63x8,6</v>
          </cell>
          <cell r="J127">
            <v>1000</v>
          </cell>
          <cell r="K127">
            <v>0.19792033717615698</v>
          </cell>
          <cell r="L127">
            <v>1.6474826034690235E-3</v>
          </cell>
          <cell r="M127">
            <v>1.4697627070554489</v>
          </cell>
          <cell r="N127">
            <v>26</v>
          </cell>
          <cell r="O127">
            <v>4.894601354292899E-3</v>
          </cell>
          <cell r="Q127">
            <v>19</v>
          </cell>
          <cell r="R127">
            <v>0.04</v>
          </cell>
          <cell r="S127">
            <v>90</v>
          </cell>
          <cell r="T127">
            <v>10</v>
          </cell>
          <cell r="U127">
            <v>0.53211192572159938</v>
          </cell>
          <cell r="V127">
            <v>51.839512787034785</v>
          </cell>
          <cell r="W127">
            <v>26.337652886202182</v>
          </cell>
          <cell r="X127">
            <v>0.27</v>
          </cell>
          <cell r="Y127">
            <v>0.01</v>
          </cell>
          <cell r="Z127">
            <v>50</v>
          </cell>
          <cell r="AA127">
            <v>10</v>
          </cell>
          <cell r="AF127">
            <v>50</v>
          </cell>
          <cell r="AG127">
            <v>50</v>
          </cell>
          <cell r="AH127">
            <v>13</v>
          </cell>
        </row>
        <row r="128">
          <cell r="B128" t="str">
            <v>75fb</v>
          </cell>
          <cell r="C128">
            <v>75</v>
          </cell>
          <cell r="D128">
            <v>75</v>
          </cell>
          <cell r="E128" t="str">
            <v>x</v>
          </cell>
          <cell r="F128">
            <v>8.4</v>
          </cell>
          <cell r="G128">
            <v>58.2</v>
          </cell>
          <cell r="H128" t="str">
            <v>FIBER BASALT PLUS S4/PN25/SDR9 75x8,4</v>
          </cell>
          <cell r="I128" t="str">
            <v>Potrubí FIBER BASALT PLUS S4/PN25/SDR9 75x8,4</v>
          </cell>
          <cell r="J128">
            <v>1000</v>
          </cell>
          <cell r="K128">
            <v>0.23561944901923448</v>
          </cell>
          <cell r="L128">
            <v>2.6603320749863726E-3</v>
          </cell>
          <cell r="M128">
            <v>1.7575325941242741</v>
          </cell>
          <cell r="N128">
            <v>26</v>
          </cell>
          <cell r="O128">
            <v>5.610884479311371E-3</v>
          </cell>
          <cell r="Q128">
            <v>19</v>
          </cell>
          <cell r="R128">
            <v>0.04</v>
          </cell>
          <cell r="S128">
            <v>90</v>
          </cell>
          <cell r="T128">
            <v>10</v>
          </cell>
          <cell r="U128">
            <v>0.61273398407905977</v>
          </cell>
          <cell r="V128">
            <v>58.046213643420323</v>
          </cell>
          <cell r="W128">
            <v>26.351047485165591</v>
          </cell>
          <cell r="X128">
            <v>0.27</v>
          </cell>
          <cell r="Y128">
            <v>0.01</v>
          </cell>
          <cell r="Z128">
            <v>50</v>
          </cell>
          <cell r="AA128">
            <v>10</v>
          </cell>
          <cell r="AF128">
            <v>75</v>
          </cell>
          <cell r="AG128">
            <v>75</v>
          </cell>
          <cell r="AH128">
            <v>13</v>
          </cell>
        </row>
        <row r="129">
          <cell r="B129" t="str">
            <v>90fb</v>
          </cell>
          <cell r="C129">
            <v>90</v>
          </cell>
          <cell r="D129">
            <v>90</v>
          </cell>
          <cell r="E129" t="str">
            <v>x</v>
          </cell>
          <cell r="F129">
            <v>10.1</v>
          </cell>
          <cell r="G129">
            <v>69.8</v>
          </cell>
          <cell r="H129" t="str">
            <v>FIBER BASALT PLUS S4/PN25/SDR9 90x10,1</v>
          </cell>
          <cell r="I129" t="str">
            <v>Potrubí FIBER BASALT PLUS S4/PN25/SDR9 90x10,1</v>
          </cell>
          <cell r="J129">
            <v>1000</v>
          </cell>
          <cell r="K129">
            <v>0.28274333882308139</v>
          </cell>
          <cell r="L129">
            <v>3.8264912679989039E-3</v>
          </cell>
          <cell r="M129">
            <v>2.5352338555204268</v>
          </cell>
          <cell r="N129">
            <v>26</v>
          </cell>
          <cell r="O129">
            <v>6.5062383855844612E-3</v>
          </cell>
          <cell r="Q129">
            <v>19</v>
          </cell>
          <cell r="R129">
            <v>0.04</v>
          </cell>
          <cell r="S129">
            <v>90</v>
          </cell>
          <cell r="T129">
            <v>10</v>
          </cell>
          <cell r="U129">
            <v>0.71301234451401607</v>
          </cell>
          <cell r="V129">
            <v>67.86538266452655</v>
          </cell>
          <cell r="W129">
            <v>26.876736118566285</v>
          </cell>
          <cell r="X129">
            <v>0.34</v>
          </cell>
          <cell r="Y129">
            <v>0.01</v>
          </cell>
          <cell r="Z129">
            <v>50</v>
          </cell>
          <cell r="AA129">
            <v>10</v>
          </cell>
          <cell r="AF129">
            <v>80</v>
          </cell>
          <cell r="AG129">
            <v>80</v>
          </cell>
          <cell r="AH129">
            <v>13</v>
          </cell>
        </row>
        <row r="130">
          <cell r="B130" t="str">
            <v>110fb</v>
          </cell>
          <cell r="C130">
            <v>110</v>
          </cell>
          <cell r="D130">
            <v>110</v>
          </cell>
          <cell r="E130" t="str">
            <v>x</v>
          </cell>
          <cell r="F130">
            <v>12.3</v>
          </cell>
          <cell r="G130">
            <v>85.4</v>
          </cell>
          <cell r="H130" t="str">
            <v>FIBER BASALT PLUS S4/PN25/SDR9 110x12,3</v>
          </cell>
          <cell r="I130" t="str">
            <v>Potrubí FIBER BASALT PLUS S4/PN25/SDR9 110x12,3</v>
          </cell>
          <cell r="J130">
            <v>1000</v>
          </cell>
          <cell r="K130">
            <v>0.34557519189487729</v>
          </cell>
          <cell r="L130">
            <v>5.7280344693637344E-3</v>
          </cell>
          <cell r="M130">
            <v>3.77528330774539</v>
          </cell>
          <cell r="N130">
            <v>26</v>
          </cell>
          <cell r="O130">
            <v>7.7000435939485815E-3</v>
          </cell>
          <cell r="Q130">
            <v>19</v>
          </cell>
          <cell r="R130">
            <v>0.04</v>
          </cell>
          <cell r="S130">
            <v>90</v>
          </cell>
          <cell r="T130">
            <v>10</v>
          </cell>
          <cell r="U130">
            <v>0.84625233520077925</v>
          </cell>
          <cell r="V130">
            <v>80.855127735272305</v>
          </cell>
          <cell r="W130">
            <v>27.389855747831341</v>
          </cell>
          <cell r="X130">
            <v>0.34</v>
          </cell>
          <cell r="Y130">
            <v>0.01</v>
          </cell>
          <cell r="Z130">
            <v>50</v>
          </cell>
          <cell r="AA130">
            <v>10</v>
          </cell>
          <cell r="AF130">
            <v>100</v>
          </cell>
          <cell r="AG130">
            <v>100</v>
          </cell>
          <cell r="AH130">
            <v>13</v>
          </cell>
        </row>
        <row r="131">
          <cell r="B131" t="str">
            <v>125fb</v>
          </cell>
          <cell r="C131">
            <v>125</v>
          </cell>
          <cell r="D131">
            <v>125</v>
          </cell>
          <cell r="E131" t="str">
            <v>x</v>
          </cell>
          <cell r="F131">
            <v>14</v>
          </cell>
          <cell r="G131">
            <v>97</v>
          </cell>
          <cell r="H131" t="str">
            <v>FIBER BASALT PLUS S4/PN25/SDR9 125x14,0</v>
          </cell>
          <cell r="I131" t="str">
            <v>Potrubí FIBER BASALT PLUS S4/PN25/SDR9 125x14,0</v>
          </cell>
          <cell r="J131">
            <v>1000</v>
          </cell>
          <cell r="K131">
            <v>0.39269908169872414</v>
          </cell>
          <cell r="L131">
            <v>7.3898113194065911E-3</v>
          </cell>
          <cell r="M131">
            <v>4.8820349836785386</v>
          </cell>
          <cell r="N131">
            <v>27</v>
          </cell>
          <cell r="O131">
            <v>8.5953975002216743E-3</v>
          </cell>
          <cell r="Q131">
            <v>19</v>
          </cell>
          <cell r="R131">
            <v>0.04</v>
          </cell>
          <cell r="S131">
            <v>90</v>
          </cell>
          <cell r="T131">
            <v>10</v>
          </cell>
          <cell r="U131">
            <v>0.94594707670345002</v>
          </cell>
          <cell r="V131">
            <v>90.635594302389819</v>
          </cell>
          <cell r="W131">
            <v>27.699512703431857</v>
          </cell>
          <cell r="X131">
            <v>0.34</v>
          </cell>
          <cell r="Y131">
            <v>0.01</v>
          </cell>
          <cell r="Z131">
            <v>50</v>
          </cell>
          <cell r="AA131">
            <v>10</v>
          </cell>
          <cell r="AF131">
            <v>100</v>
          </cell>
          <cell r="AG131">
            <v>100</v>
          </cell>
          <cell r="AH131">
            <v>13</v>
          </cell>
        </row>
        <row r="132">
          <cell r="B132" t="str">
            <v>20fbc</v>
          </cell>
          <cell r="C132">
            <v>20</v>
          </cell>
          <cell r="D132">
            <v>20</v>
          </cell>
          <cell r="E132" t="str">
            <v>x</v>
          </cell>
          <cell r="F132">
            <v>2.2999999999999998</v>
          </cell>
          <cell r="G132">
            <v>15.4</v>
          </cell>
          <cell r="H132" t="str">
            <v>FIBER BASALT PLUS CLIMA S4/PN22/SDR9 20x2,3</v>
          </cell>
          <cell r="I132" t="str">
            <v>Potrubí FIBER BASALT PLUS CLIMA S4/PN22/SDR9 20x2,3</v>
          </cell>
          <cell r="J132">
            <v>1005</v>
          </cell>
          <cell r="K132">
            <v>6.2831853071795868E-2</v>
          </cell>
          <cell r="L132">
            <v>1.8626502843133885E-4</v>
          </cell>
          <cell r="M132">
            <v>0.12853370811227866</v>
          </cell>
          <cell r="N132">
            <v>26</v>
          </cell>
          <cell r="O132">
            <v>1.347743248390021E-3</v>
          </cell>
          <cell r="Q132">
            <v>13</v>
          </cell>
          <cell r="R132">
            <v>0.04</v>
          </cell>
          <cell r="S132">
            <v>90</v>
          </cell>
          <cell r="T132">
            <v>10</v>
          </cell>
          <cell r="U132">
            <v>0.30159886238114647</v>
          </cell>
          <cell r="V132">
            <v>27.878604925396331</v>
          </cell>
          <cell r="W132">
            <v>29.291381653838634</v>
          </cell>
          <cell r="X132">
            <v>0.15</v>
          </cell>
          <cell r="Y132">
            <v>0.1</v>
          </cell>
          <cell r="Z132">
            <v>45</v>
          </cell>
          <cell r="AA132">
            <v>10</v>
          </cell>
          <cell r="AF132">
            <v>30</v>
          </cell>
          <cell r="AG132">
            <v>30</v>
          </cell>
          <cell r="AH132">
            <v>13</v>
          </cell>
        </row>
        <row r="133">
          <cell r="B133" t="str">
            <v>25fbc</v>
          </cell>
          <cell r="C133">
            <v>25</v>
          </cell>
          <cell r="D133">
            <v>25</v>
          </cell>
          <cell r="E133" t="str">
            <v>x</v>
          </cell>
          <cell r="F133">
            <v>2.8</v>
          </cell>
          <cell r="G133">
            <v>19.399999999999999</v>
          </cell>
          <cell r="H133" t="str">
            <v>FIBER BASALT PLUS CLIMA S4/PN22/SDR9 25x2,8</v>
          </cell>
          <cell r="I133" t="str">
            <v>Potrubí FIBER BASALT PLUS CLIMA S4/PN22/SDR9 25x2,8</v>
          </cell>
          <cell r="J133">
            <v>1005</v>
          </cell>
          <cell r="K133">
            <v>7.8539816339744828E-2</v>
          </cell>
          <cell r="L133">
            <v>2.9559245277626354E-4</v>
          </cell>
          <cell r="M133">
            <v>0.19625780634387738</v>
          </cell>
          <cell r="N133">
            <v>26</v>
          </cell>
          <cell r="O133">
            <v>1.5519467708733573E-3</v>
          </cell>
          <cell r="Q133">
            <v>13</v>
          </cell>
          <cell r="R133">
            <v>0.04</v>
          </cell>
          <cell r="S133">
            <v>90</v>
          </cell>
          <cell r="T133">
            <v>10</v>
          </cell>
          <cell r="U133">
            <v>0.35233931211267688</v>
          </cell>
          <cell r="V133">
            <v>32.692519555641944</v>
          </cell>
          <cell r="W133">
            <v>30.404612115328899</v>
          </cell>
          <cell r="X133">
            <v>0.18</v>
          </cell>
          <cell r="Y133">
            <v>0.01</v>
          </cell>
          <cell r="Z133">
            <v>50</v>
          </cell>
          <cell r="AA133">
            <v>10</v>
          </cell>
          <cell r="AF133">
            <v>30</v>
          </cell>
          <cell r="AG133">
            <v>30</v>
          </cell>
          <cell r="AH133">
            <v>13</v>
          </cell>
        </row>
        <row r="134">
          <cell r="B134" t="str">
            <v>32fbc</v>
          </cell>
          <cell r="C134">
            <v>32</v>
          </cell>
          <cell r="D134">
            <v>32</v>
          </cell>
          <cell r="E134" t="str">
            <v>x</v>
          </cell>
          <cell r="F134">
            <v>2.9</v>
          </cell>
          <cell r="G134">
            <v>26.2</v>
          </cell>
          <cell r="H134" t="str">
            <v>FIBER BASALT PLUS CLIMA S5/PN18/SDR11 32x2,9</v>
          </cell>
          <cell r="I134" t="str">
            <v>Potrubí FIBER BASALT PLUS CLIMA S5/PN18/SDR11 32x2,9</v>
          </cell>
          <cell r="J134">
            <v>1005</v>
          </cell>
          <cell r="K134">
            <v>0.10053096491487339</v>
          </cell>
          <cell r="L134">
            <v>5.3912871528254429E-4</v>
          </cell>
          <cell r="M134">
            <v>0.26644459905662493</v>
          </cell>
          <cell r="N134">
            <v>26</v>
          </cell>
          <cell r="O134">
            <v>1.8378317023500295E-3</v>
          </cell>
          <cell r="Q134">
            <v>13</v>
          </cell>
          <cell r="R134">
            <v>0.04</v>
          </cell>
          <cell r="S134">
            <v>90</v>
          </cell>
          <cell r="T134">
            <v>10</v>
          </cell>
          <cell r="U134">
            <v>0.42239482920050037</v>
          </cell>
          <cell r="V134">
            <v>38.411347944252704</v>
          </cell>
          <cell r="W134">
            <v>31.080537572932862</v>
          </cell>
          <cell r="X134">
            <v>0.18</v>
          </cell>
          <cell r="Y134">
            <v>0.01</v>
          </cell>
          <cell r="Z134">
            <v>50</v>
          </cell>
          <cell r="AA134">
            <v>10</v>
          </cell>
          <cell r="AF134">
            <v>35</v>
          </cell>
          <cell r="AG134">
            <v>35</v>
          </cell>
          <cell r="AH134">
            <v>13</v>
          </cell>
        </row>
        <row r="135">
          <cell r="B135" t="str">
            <v>40fbc</v>
          </cell>
          <cell r="C135">
            <v>40</v>
          </cell>
          <cell r="D135">
            <v>40</v>
          </cell>
          <cell r="E135" t="str">
            <v>x</v>
          </cell>
          <cell r="F135">
            <v>3.7</v>
          </cell>
          <cell r="G135">
            <v>32.6</v>
          </cell>
          <cell r="H135" t="str">
            <v>FIBER BASALT PLUS CLIMA S5/PN18/SDR11 40x3,7</v>
          </cell>
          <cell r="I135" t="str">
            <v>Potrubí FIBER BASALT PLUS CLIMA S5/PN18/SDR11 40x3,7</v>
          </cell>
          <cell r="J135">
            <v>1005</v>
          </cell>
          <cell r="K135">
            <v>0.12566370614359174</v>
          </cell>
          <cell r="L135">
            <v>8.3468975213227237E-4</v>
          </cell>
          <cell r="M135">
            <v>0.42405704585016307</v>
          </cell>
          <cell r="N135">
            <v>26</v>
          </cell>
          <cell r="O135">
            <v>2.1645573383233677E-3</v>
          </cell>
          <cell r="Q135">
            <v>13</v>
          </cell>
          <cell r="R135">
            <v>0.04</v>
          </cell>
          <cell r="S135">
            <v>90</v>
          </cell>
          <cell r="T135">
            <v>10</v>
          </cell>
          <cell r="U135">
            <v>0.50159059488794155</v>
          </cell>
          <cell r="V135">
            <v>45.977851594982894</v>
          </cell>
          <cell r="W135">
            <v>32.17455258814276</v>
          </cell>
          <cell r="X135">
            <v>0.27</v>
          </cell>
          <cell r="Y135">
            <v>0.01</v>
          </cell>
          <cell r="Z135">
            <v>50</v>
          </cell>
          <cell r="AA135">
            <v>10</v>
          </cell>
          <cell r="AF135">
            <v>35</v>
          </cell>
          <cell r="AG135">
            <v>35</v>
          </cell>
          <cell r="AH135">
            <v>13</v>
          </cell>
        </row>
        <row r="136">
          <cell r="B136" t="str">
            <v>50fbc</v>
          </cell>
          <cell r="C136">
            <v>50</v>
          </cell>
          <cell r="D136">
            <v>50</v>
          </cell>
          <cell r="E136" t="str">
            <v>x</v>
          </cell>
          <cell r="F136">
            <v>4.5999999999999996</v>
          </cell>
          <cell r="G136">
            <v>40.799999999999997</v>
          </cell>
          <cell r="H136" t="str">
            <v>FIBER BASALT PLUS CLIMA S5/PN18/SDR11 50x4,6</v>
          </cell>
          <cell r="I136" t="str">
            <v>Potrubí FIBER BASALT PLUS CLIMA S5/PN18/SDR11 50x4,6</v>
          </cell>
          <cell r="J136">
            <v>1005</v>
          </cell>
          <cell r="K136">
            <v>0.15707963267948966</v>
          </cell>
          <cell r="L136">
            <v>1.3074051987179279E-3</v>
          </cell>
          <cell r="M136">
            <v>0.65937066082457141</v>
          </cell>
          <cell r="N136">
            <v>26</v>
          </cell>
          <cell r="O136">
            <v>4.118627968856218E-3</v>
          </cell>
          <cell r="Q136">
            <v>19</v>
          </cell>
          <cell r="R136">
            <v>0.04</v>
          </cell>
          <cell r="S136">
            <v>90</v>
          </cell>
          <cell r="T136">
            <v>10</v>
          </cell>
          <cell r="U136">
            <v>0.44438057672197606</v>
          </cell>
          <cell r="V136">
            <v>40.549010095448743</v>
          </cell>
          <cell r="W136">
            <v>24.667216804940537</v>
          </cell>
          <cell r="X136">
            <v>0.27</v>
          </cell>
          <cell r="Y136">
            <v>0.01</v>
          </cell>
          <cell r="Z136">
            <v>50</v>
          </cell>
          <cell r="AA136">
            <v>10</v>
          </cell>
          <cell r="AF136">
            <v>40</v>
          </cell>
          <cell r="AG136">
            <v>40</v>
          </cell>
          <cell r="AH136">
            <v>13</v>
          </cell>
        </row>
        <row r="137">
          <cell r="B137" t="str">
            <v>63fbc</v>
          </cell>
          <cell r="C137">
            <v>63</v>
          </cell>
          <cell r="D137">
            <v>63</v>
          </cell>
          <cell r="E137" t="str">
            <v>x</v>
          </cell>
          <cell r="F137">
            <v>5.8</v>
          </cell>
          <cell r="G137">
            <v>51.4</v>
          </cell>
          <cell r="H137" t="str">
            <v>FIBER BASALT PLUS CLIMA S5/PN18/SDR11 63x5,8</v>
          </cell>
          <cell r="I137" t="str">
            <v>Potrubí FIBER BASALT PLUS CLIMA S5/PN18/SDR11 63x5,8</v>
          </cell>
          <cell r="J137">
            <v>1005</v>
          </cell>
          <cell r="K137">
            <v>0.19792033717615698</v>
          </cell>
          <cell r="L137">
            <v>2.0749905317695226E-3</v>
          </cell>
          <cell r="M137">
            <v>1.0474660526487245</v>
          </cell>
          <cell r="N137">
            <v>26</v>
          </cell>
          <cell r="O137">
            <v>4.894601354292899E-3</v>
          </cell>
          <cell r="Q137">
            <v>19</v>
          </cell>
          <cell r="R137">
            <v>0.04</v>
          </cell>
          <cell r="S137">
            <v>90</v>
          </cell>
          <cell r="T137">
            <v>10</v>
          </cell>
          <cell r="U137">
            <v>0.5322159727778526</v>
          </cell>
          <cell r="V137">
            <v>48.836856846817163</v>
          </cell>
          <cell r="W137">
            <v>25.391340935133115</v>
          </cell>
          <cell r="X137">
            <v>0.27</v>
          </cell>
          <cell r="Y137">
            <v>0.01</v>
          </cell>
          <cell r="Z137">
            <v>50</v>
          </cell>
          <cell r="AA137">
            <v>10</v>
          </cell>
          <cell r="AF137">
            <v>50</v>
          </cell>
          <cell r="AG137">
            <v>50</v>
          </cell>
          <cell r="AH137">
            <v>13</v>
          </cell>
        </row>
        <row r="138">
          <cell r="B138" t="str">
            <v>75fbc</v>
          </cell>
          <cell r="C138">
            <v>75</v>
          </cell>
          <cell r="D138">
            <v>75</v>
          </cell>
          <cell r="E138" t="str">
            <v>x</v>
          </cell>
          <cell r="F138">
            <v>6.8</v>
          </cell>
          <cell r="G138">
            <v>61.4</v>
          </cell>
          <cell r="H138" t="str">
            <v>FIBER BASALT PLUS CLIMA S5/PN18/SDR11 75x6,8</v>
          </cell>
          <cell r="I138" t="str">
            <v>Potrubí FIBER BASALT PLUS CLIMA S5/PN18/SDR11 75x6,8</v>
          </cell>
          <cell r="J138">
            <v>1005</v>
          </cell>
          <cell r="K138">
            <v>0.23561944901923448</v>
          </cell>
          <cell r="L138">
            <v>2.960919660081844E-3</v>
          </cell>
          <cell r="M138">
            <v>1.4642297340739467</v>
          </cell>
          <cell r="N138">
            <v>26</v>
          </cell>
          <cell r="O138">
            <v>5.610884479311371E-3</v>
          </cell>
          <cell r="Q138">
            <v>19</v>
          </cell>
          <cell r="R138">
            <v>0.04</v>
          </cell>
          <cell r="S138">
            <v>90</v>
          </cell>
          <cell r="T138">
            <v>10</v>
          </cell>
          <cell r="U138">
            <v>0.61279798694681509</v>
          </cell>
          <cell r="V138">
            <v>56.335545661584135</v>
          </cell>
          <cell r="W138">
            <v>25.869169139504944</v>
          </cell>
          <cell r="X138">
            <v>0.27</v>
          </cell>
          <cell r="Y138">
            <v>0.01</v>
          </cell>
          <cell r="Z138">
            <v>50</v>
          </cell>
          <cell r="AA138">
            <v>10</v>
          </cell>
          <cell r="AF138">
            <v>75</v>
          </cell>
          <cell r="AG138">
            <v>75</v>
          </cell>
          <cell r="AH138">
            <v>13</v>
          </cell>
        </row>
        <row r="139">
          <cell r="B139" t="str">
            <v>90fbc</v>
          </cell>
          <cell r="C139">
            <v>90</v>
          </cell>
          <cell r="D139">
            <v>90</v>
          </cell>
          <cell r="E139" t="str">
            <v>x</v>
          </cell>
          <cell r="F139">
            <v>8.1999999999999993</v>
          </cell>
          <cell r="G139">
            <v>73.599999999999994</v>
          </cell>
          <cell r="H139" t="str">
            <v>FIBER BASALT PLUS CLIMA S5/PN18/SDR11 90x8,2</v>
          </cell>
          <cell r="I139" t="str">
            <v>Potrubí FIBER BASALT PLUS CLIMA S5/PN18/SDR11 90x8,2</v>
          </cell>
          <cell r="J139">
            <v>1005</v>
          </cell>
          <cell r="K139">
            <v>0.28274333882308139</v>
          </cell>
          <cell r="L139">
            <v>4.2544704351974412E-3</v>
          </cell>
          <cell r="M139">
            <v>2.1177909617634989</v>
          </cell>
          <cell r="N139">
            <v>26</v>
          </cell>
          <cell r="O139">
            <v>6.5062383855844612E-3</v>
          </cell>
          <cell r="Q139">
            <v>19</v>
          </cell>
          <cell r="R139">
            <v>0.04</v>
          </cell>
          <cell r="S139">
            <v>90</v>
          </cell>
          <cell r="T139">
            <v>10</v>
          </cell>
          <cell r="U139">
            <v>0.71309817384649377</v>
          </cell>
          <cell r="V139">
            <v>65.839558508262158</v>
          </cell>
          <cell r="W139">
            <v>26.372954980590588</v>
          </cell>
          <cell r="X139">
            <v>0.34</v>
          </cell>
          <cell r="Y139">
            <v>0.01</v>
          </cell>
          <cell r="Z139">
            <v>50</v>
          </cell>
          <cell r="AA139">
            <v>10</v>
          </cell>
          <cell r="AF139">
            <v>80</v>
          </cell>
          <cell r="AG139">
            <v>80</v>
          </cell>
          <cell r="AH139">
            <v>13</v>
          </cell>
        </row>
        <row r="140">
          <cell r="B140" t="str">
            <v>110fbc</v>
          </cell>
          <cell r="C140">
            <v>110</v>
          </cell>
          <cell r="D140">
            <v>110</v>
          </cell>
          <cell r="E140" t="str">
            <v>x</v>
          </cell>
          <cell r="F140">
            <v>10</v>
          </cell>
          <cell r="G140">
            <v>90</v>
          </cell>
          <cell r="H140" t="str">
            <v>FIBER BASALT PLUS CLIMA S5/PN18/SDR11 110x10,0</v>
          </cell>
          <cell r="I140" t="str">
            <v>Potrubí FIBER BASALT PLUS CLIMA S5/PN18/SDR11 110x10,0</v>
          </cell>
          <cell r="J140">
            <v>1005</v>
          </cell>
          <cell r="K140">
            <v>0.34557519189487729</v>
          </cell>
          <cell r="L140">
            <v>6.3617251235193305E-3</v>
          </cell>
          <cell r="M140">
            <v>3.1573006168577429</v>
          </cell>
          <cell r="N140">
            <v>26</v>
          </cell>
          <cell r="O140">
            <v>7.7000435939485815E-3</v>
          </cell>
          <cell r="Q140">
            <v>19</v>
          </cell>
          <cell r="R140">
            <v>0.04</v>
          </cell>
          <cell r="S140">
            <v>90</v>
          </cell>
          <cell r="T140">
            <v>10</v>
          </cell>
          <cell r="U140">
            <v>0.84637198463568353</v>
          </cell>
          <cell r="V140">
            <v>78.40825924177112</v>
          </cell>
          <cell r="W140">
            <v>26.863597348052242</v>
          </cell>
          <cell r="X140">
            <v>0.34</v>
          </cell>
          <cell r="Y140">
            <v>0.01</v>
          </cell>
          <cell r="Z140">
            <v>50</v>
          </cell>
          <cell r="AA140">
            <v>10</v>
          </cell>
          <cell r="AF140">
            <v>100</v>
          </cell>
          <cell r="AG140">
            <v>100</v>
          </cell>
          <cell r="AH140">
            <v>13</v>
          </cell>
        </row>
        <row r="141">
          <cell r="B141" t="str">
            <v>125fbc</v>
          </cell>
          <cell r="C141">
            <v>125</v>
          </cell>
          <cell r="D141">
            <v>125</v>
          </cell>
          <cell r="E141" t="str">
            <v>x</v>
          </cell>
          <cell r="F141">
            <v>11.4</v>
          </cell>
          <cell r="G141">
            <v>102.2</v>
          </cell>
          <cell r="H141" t="str">
            <v>FIBER BASALT PLUS CLIMA S5/PN18/SDR11 125x11,4</v>
          </cell>
          <cell r="I141" t="str">
            <v>Potrubí FIBER BASALT PLUS CLIMA S5/PN18/SDR11 125x11,4</v>
          </cell>
          <cell r="J141">
            <v>1005</v>
          </cell>
          <cell r="K141">
            <v>0.39269908169872414</v>
          </cell>
          <cell r="L141">
            <v>8.203358152980204E-3</v>
          </cell>
          <cell r="M141">
            <v>4.0888305908554496</v>
          </cell>
          <cell r="N141">
            <v>27</v>
          </cell>
          <cell r="O141">
            <v>8.5953975002216743E-3</v>
          </cell>
          <cell r="Q141">
            <v>19</v>
          </cell>
          <cell r="R141">
            <v>0.04</v>
          </cell>
          <cell r="S141">
            <v>90</v>
          </cell>
          <cell r="T141">
            <v>10</v>
          </cell>
          <cell r="U141">
            <v>0.9460958823541421</v>
          </cell>
          <cell r="V141">
            <v>87.872562890717518</v>
          </cell>
          <cell r="W141">
            <v>27.15994201989097</v>
          </cell>
          <cell r="X141">
            <v>0.34</v>
          </cell>
          <cell r="Y141">
            <v>0.01</v>
          </cell>
          <cell r="Z141">
            <v>50</v>
          </cell>
          <cell r="AA141">
            <v>10</v>
          </cell>
          <cell r="AF141">
            <v>100</v>
          </cell>
          <cell r="AG141">
            <v>100</v>
          </cell>
          <cell r="AH141">
            <v>13</v>
          </cell>
        </row>
        <row r="142">
          <cell r="B142" t="str">
            <v>16pex</v>
          </cell>
          <cell r="C142">
            <v>16</v>
          </cell>
          <cell r="D142">
            <v>16</v>
          </cell>
          <cell r="E142" t="str">
            <v>x</v>
          </cell>
          <cell r="F142">
            <v>2</v>
          </cell>
          <cell r="G142">
            <v>12</v>
          </cell>
          <cell r="H142" t="str">
            <v>PEX-AL-PEX 16x2,0</v>
          </cell>
          <cell r="I142" t="str">
            <v>Potrubí PEX-AL-PEX 16x2,0, PN 20</v>
          </cell>
          <cell r="K142">
            <v>5.0265482457436693E-2</v>
          </cell>
          <cell r="L142">
            <v>1.1309733552923255E-4</v>
          </cell>
          <cell r="M142">
            <v>0.22500000000000001</v>
          </cell>
          <cell r="N142">
            <v>26</v>
          </cell>
          <cell r="O142">
            <v>0</v>
          </cell>
          <cell r="Y142">
            <v>0.01</v>
          </cell>
          <cell r="AF142">
            <v>30</v>
          </cell>
          <cell r="AG142">
            <v>30</v>
          </cell>
          <cell r="AH142">
            <v>13</v>
          </cell>
        </row>
        <row r="143">
          <cell r="B143" t="str">
            <v>18pex</v>
          </cell>
          <cell r="C143">
            <v>18</v>
          </cell>
          <cell r="D143">
            <v>18</v>
          </cell>
          <cell r="E143" t="str">
            <v>x</v>
          </cell>
          <cell r="F143">
            <v>2</v>
          </cell>
          <cell r="G143">
            <v>14</v>
          </cell>
          <cell r="H143" t="str">
            <v>PEX-AL-PEX 18x2,0</v>
          </cell>
          <cell r="I143" t="str">
            <v>Potrubí PEX-AL-PEX 18x2,0, PN 20</v>
          </cell>
          <cell r="K143">
            <v>5.6548667764616277E-2</v>
          </cell>
          <cell r="L143">
            <v>1.5393804002589989E-4</v>
          </cell>
          <cell r="M143">
            <v>0.28000000000000003</v>
          </cell>
          <cell r="N143">
            <v>26</v>
          </cell>
          <cell r="O143">
            <v>0</v>
          </cell>
          <cell r="Y143">
            <v>0.01</v>
          </cell>
          <cell r="AF143">
            <v>30</v>
          </cell>
          <cell r="AG143">
            <v>30</v>
          </cell>
          <cell r="AH143">
            <v>13</v>
          </cell>
        </row>
        <row r="144">
          <cell r="B144" t="str">
            <v>20pex</v>
          </cell>
          <cell r="C144">
            <v>20</v>
          </cell>
          <cell r="D144">
            <v>20</v>
          </cell>
          <cell r="E144" t="str">
            <v>x</v>
          </cell>
          <cell r="F144">
            <v>2</v>
          </cell>
          <cell r="G144">
            <v>16</v>
          </cell>
          <cell r="H144" t="str">
            <v>PEX-AL-PEX 20x2,0</v>
          </cell>
          <cell r="I144" t="str">
            <v>Potrubí PEX-AL-PEX 20x2,0, PN 20</v>
          </cell>
          <cell r="K144">
            <v>6.2831853071795868E-2</v>
          </cell>
          <cell r="L144">
            <v>2.0106192982974675E-4</v>
          </cell>
          <cell r="M144">
            <v>0.35499999999999998</v>
          </cell>
          <cell r="N144">
            <v>26</v>
          </cell>
          <cell r="O144">
            <v>0</v>
          </cell>
          <cell r="Y144">
            <v>0.01</v>
          </cell>
          <cell r="AF144">
            <v>30</v>
          </cell>
          <cell r="AG144">
            <v>30</v>
          </cell>
          <cell r="AH144">
            <v>13</v>
          </cell>
        </row>
        <row r="145">
          <cell r="B145" t="str">
            <v>26pex</v>
          </cell>
          <cell r="C145">
            <v>26</v>
          </cell>
          <cell r="D145">
            <v>26</v>
          </cell>
          <cell r="E145" t="str">
            <v>x</v>
          </cell>
          <cell r="F145">
            <v>3</v>
          </cell>
          <cell r="G145">
            <v>20</v>
          </cell>
          <cell r="H145" t="str">
            <v>PEX-AL-PEX 26x3,0</v>
          </cell>
          <cell r="I145" t="str">
            <v>Potrubí PEX-AL-PEX 26x3,0, PN 20</v>
          </cell>
          <cell r="K145">
            <v>8.1681408993334634E-2</v>
          </cell>
          <cell r="L145">
            <v>3.1415926535897931E-4</v>
          </cell>
          <cell r="M145">
            <v>0.60799999999999998</v>
          </cell>
          <cell r="N145">
            <v>26</v>
          </cell>
          <cell r="O145">
            <v>0</v>
          </cell>
          <cell r="Y145">
            <v>0.01</v>
          </cell>
          <cell r="AF145">
            <v>30</v>
          </cell>
          <cell r="AG145">
            <v>30</v>
          </cell>
          <cell r="AH145">
            <v>13</v>
          </cell>
        </row>
        <row r="146">
          <cell r="B146" t="str">
            <v>32pex</v>
          </cell>
          <cell r="C146">
            <v>32</v>
          </cell>
          <cell r="D146">
            <v>32</v>
          </cell>
          <cell r="E146" t="str">
            <v>x</v>
          </cell>
          <cell r="F146">
            <v>3</v>
          </cell>
          <cell r="G146">
            <v>26</v>
          </cell>
          <cell r="H146" t="str">
            <v>PEX-AL-PEX 32x3,0</v>
          </cell>
          <cell r="I146" t="str">
            <v>Potrubí PEX-AL-PEX 32x3,0, PN 20</v>
          </cell>
          <cell r="K146">
            <v>0.10053096491487339</v>
          </cell>
          <cell r="L146">
            <v>5.3092915845667494E-4</v>
          </cell>
          <cell r="M146">
            <v>0.93500000000000005</v>
          </cell>
          <cell r="N146">
            <v>26</v>
          </cell>
          <cell r="O146">
            <v>0</v>
          </cell>
          <cell r="Y146">
            <v>0.01</v>
          </cell>
          <cell r="AF146">
            <v>35</v>
          </cell>
          <cell r="AG146">
            <v>35</v>
          </cell>
          <cell r="AH146">
            <v>13</v>
          </cell>
        </row>
        <row r="147">
          <cell r="B147" t="str">
            <v>40pex</v>
          </cell>
          <cell r="C147">
            <v>40</v>
          </cell>
          <cell r="D147">
            <v>40</v>
          </cell>
          <cell r="E147" t="str">
            <v>x</v>
          </cell>
          <cell r="F147">
            <v>3.5</v>
          </cell>
          <cell r="G147">
            <v>33</v>
          </cell>
          <cell r="H147" t="str">
            <v>PEX-AL-PEX 40x3,5</v>
          </cell>
          <cell r="I147" t="str">
            <v>Potrubí PEX-AL-PEX 40x3,5, PN 20</v>
          </cell>
          <cell r="K147">
            <v>0.12566370614359174</v>
          </cell>
          <cell r="L147">
            <v>8.5529859993982123E-4</v>
          </cell>
          <cell r="M147">
            <v>1.4379999999999999</v>
          </cell>
          <cell r="N147">
            <v>26</v>
          </cell>
          <cell r="O147">
            <v>0</v>
          </cell>
          <cell r="Y147">
            <v>0.01</v>
          </cell>
          <cell r="AF147">
            <v>35</v>
          </cell>
          <cell r="AG147">
            <v>35</v>
          </cell>
          <cell r="AH147">
            <v>13</v>
          </cell>
        </row>
        <row r="148">
          <cell r="B148" t="str">
            <v>50pex</v>
          </cell>
          <cell r="C148">
            <v>50</v>
          </cell>
          <cell r="D148">
            <v>50</v>
          </cell>
          <cell r="E148" t="str">
            <v>x</v>
          </cell>
          <cell r="F148">
            <v>4</v>
          </cell>
          <cell r="G148">
            <v>42</v>
          </cell>
          <cell r="H148" t="str">
            <v>PEX-AL-PEX 50x4,0</v>
          </cell>
          <cell r="I148" t="str">
            <v>Potrubí PEX-AL-PEX 50x4,0, PN 20</v>
          </cell>
          <cell r="K148">
            <v>0.15707963267948966</v>
          </cell>
          <cell r="L148">
            <v>1.385442360233099E-3</v>
          </cell>
          <cell r="M148">
            <v>2.2639999999999998</v>
          </cell>
          <cell r="N148">
            <v>26</v>
          </cell>
          <cell r="O148">
            <v>0</v>
          </cell>
          <cell r="Y148">
            <v>0.01</v>
          </cell>
          <cell r="AF148">
            <v>40</v>
          </cell>
          <cell r="AG148">
            <v>40</v>
          </cell>
          <cell r="AH148">
            <v>13</v>
          </cell>
        </row>
        <row r="149">
          <cell r="B149" t="str">
            <v>63pex</v>
          </cell>
          <cell r="C149">
            <v>63</v>
          </cell>
          <cell r="D149">
            <v>63</v>
          </cell>
          <cell r="E149" t="str">
            <v>x</v>
          </cell>
          <cell r="F149">
            <v>4.5</v>
          </cell>
          <cell r="G149">
            <v>54</v>
          </cell>
          <cell r="H149" t="str">
            <v>PEX-AL-PEX 63x4,5</v>
          </cell>
          <cell r="I149" t="str">
            <v>Potrubí PEX-AL-PEX 63x4,5, PN 20</v>
          </cell>
          <cell r="K149">
            <v>0.19792033717615698</v>
          </cell>
          <cell r="L149">
            <v>2.290221044466959E-3</v>
          </cell>
          <cell r="M149">
            <v>3.6110000000000002</v>
          </cell>
          <cell r="N149">
            <v>26</v>
          </cell>
          <cell r="O149">
            <v>0</v>
          </cell>
          <cell r="Y149">
            <v>0.01</v>
          </cell>
          <cell r="AF149">
            <v>50</v>
          </cell>
          <cell r="AG149">
            <v>50</v>
          </cell>
          <cell r="AH149">
            <v>13</v>
          </cell>
        </row>
        <row r="150">
          <cell r="B150" t="str">
            <v>75pex</v>
          </cell>
          <cell r="C150">
            <v>75</v>
          </cell>
          <cell r="D150">
            <v>75</v>
          </cell>
          <cell r="E150" t="str">
            <v>x</v>
          </cell>
          <cell r="F150">
            <v>5</v>
          </cell>
          <cell r="G150">
            <v>65</v>
          </cell>
          <cell r="H150" t="str">
            <v>PEX-AL-PEX 75x5,0</v>
          </cell>
          <cell r="I150" t="str">
            <v>Potrubí PEX-AL-PEX 75x5,0, PN 20</v>
          </cell>
          <cell r="K150">
            <v>0.23561944901923448</v>
          </cell>
          <cell r="L150">
            <v>3.3183072403542195E-3</v>
          </cell>
          <cell r="M150">
            <v>4.9160000000000004</v>
          </cell>
          <cell r="N150">
            <v>26</v>
          </cell>
          <cell r="O150">
            <v>0</v>
          </cell>
          <cell r="Y150">
            <v>0.01</v>
          </cell>
          <cell r="AF150">
            <v>75</v>
          </cell>
          <cell r="AG150">
            <v>75</v>
          </cell>
          <cell r="AH150">
            <v>13</v>
          </cell>
        </row>
        <row r="151">
          <cell r="B151" t="str">
            <v>32l</v>
          </cell>
          <cell r="C151">
            <v>32</v>
          </cell>
          <cell r="D151">
            <v>26</v>
          </cell>
          <cell r="E151" t="str">
            <v>x</v>
          </cell>
          <cell r="F151">
            <v>3</v>
          </cell>
          <cell r="G151">
            <v>20</v>
          </cell>
          <cell r="H151" t="str">
            <v>lPE 32x3,0</v>
          </cell>
          <cell r="I151" t="str">
            <v>Potrubí lPE 32x3,0, PN 20</v>
          </cell>
          <cell r="J151">
            <v>960</v>
          </cell>
          <cell r="K151">
            <v>8.1681408993334634E-2</v>
          </cell>
          <cell r="L151">
            <v>3.1415926535897931E-4</v>
          </cell>
          <cell r="M151">
            <v>0.20809909737378782</v>
          </cell>
          <cell r="N151">
            <v>26</v>
          </cell>
          <cell r="O151">
            <v>0</v>
          </cell>
          <cell r="Y151">
            <v>0.01</v>
          </cell>
        </row>
        <row r="152">
          <cell r="B152" t="str">
            <v>40l</v>
          </cell>
          <cell r="C152">
            <v>40</v>
          </cell>
          <cell r="D152">
            <v>32.6</v>
          </cell>
          <cell r="E152" t="str">
            <v>x</v>
          </cell>
          <cell r="F152">
            <v>3.7</v>
          </cell>
          <cell r="G152">
            <v>25.200000000000003</v>
          </cell>
          <cell r="H152" t="str">
            <v>lPE 40x3,7</v>
          </cell>
          <cell r="I152" t="str">
            <v>Potrubí lPE 40x3,7, PN 20</v>
          </cell>
          <cell r="J152">
            <v>960</v>
          </cell>
          <cell r="K152">
            <v>0.10241592050702726</v>
          </cell>
          <cell r="L152">
            <v>4.9875924968391578E-4</v>
          </cell>
          <cell r="M152">
            <v>0.32249328235042235</v>
          </cell>
          <cell r="N152">
            <v>26</v>
          </cell>
          <cell r="O152">
            <v>0</v>
          </cell>
          <cell r="Y152">
            <v>0.01</v>
          </cell>
        </row>
        <row r="153">
          <cell r="B153" t="str">
            <v>50l</v>
          </cell>
          <cell r="C153">
            <v>50</v>
          </cell>
          <cell r="D153">
            <v>40.799999999999997</v>
          </cell>
          <cell r="E153" t="str">
            <v>x</v>
          </cell>
          <cell r="F153">
            <v>4.5999999999999996</v>
          </cell>
          <cell r="G153">
            <v>31.599999999999998</v>
          </cell>
          <cell r="H153" t="str">
            <v>lPE 50x4,6</v>
          </cell>
          <cell r="I153" t="str">
            <v>Potrubí lPE 50x4,6, PN 20</v>
          </cell>
          <cell r="J153">
            <v>960</v>
          </cell>
          <cell r="K153">
            <v>0.12817698026646354</v>
          </cell>
          <cell r="L153">
            <v>7.8426719004215568E-4</v>
          </cell>
          <cell r="M153">
            <v>0.50221248832874132</v>
          </cell>
          <cell r="N153">
            <v>26</v>
          </cell>
          <cell r="O153">
            <v>0</v>
          </cell>
          <cell r="Y153">
            <v>0.01</v>
          </cell>
        </row>
        <row r="154">
          <cell r="B154" t="str">
            <v>63l</v>
          </cell>
          <cell r="C154">
            <v>63</v>
          </cell>
          <cell r="D154">
            <v>51.4</v>
          </cell>
          <cell r="E154" t="str">
            <v>x</v>
          </cell>
          <cell r="F154">
            <v>5.8</v>
          </cell>
          <cell r="G154">
            <v>39.799999999999997</v>
          </cell>
          <cell r="H154" t="str">
            <v>lPE 63x5,8</v>
          </cell>
          <cell r="I154" t="str">
            <v>Potrubí lPE 63x5,8, PN 20</v>
          </cell>
          <cell r="J154">
            <v>960</v>
          </cell>
          <cell r="K154">
            <v>0.16147786239451536</v>
          </cell>
          <cell r="L154">
            <v>1.2441021067480936E-3</v>
          </cell>
          <cell r="M154">
            <v>0.79765288802057177</v>
          </cell>
          <cell r="N154">
            <v>26</v>
          </cell>
          <cell r="O154">
            <v>0</v>
          </cell>
          <cell r="Y154">
            <v>0.01</v>
          </cell>
        </row>
        <row r="155">
          <cell r="B155" t="str">
            <v>90l</v>
          </cell>
          <cell r="C155">
            <v>90</v>
          </cell>
          <cell r="D155">
            <v>79.599999999999994</v>
          </cell>
          <cell r="E155" t="str">
            <v>x</v>
          </cell>
          <cell r="F155">
            <v>5.2</v>
          </cell>
          <cell r="G155">
            <v>69.199999999999989</v>
          </cell>
          <cell r="H155" t="str">
            <v>lPE 90x5,2</v>
          </cell>
          <cell r="I155" t="str">
            <v>Potrubí lPE 90x5,2, PN 20</v>
          </cell>
          <cell r="J155">
            <v>960</v>
          </cell>
          <cell r="K155">
            <v>0.2500707752257475</v>
          </cell>
          <cell r="L155">
            <v>3.760989061171555E-3</v>
          </cell>
          <cell r="M155">
            <v>1.1668025911879867</v>
          </cell>
          <cell r="N155">
            <v>26</v>
          </cell>
          <cell r="O155">
            <v>0</v>
          </cell>
          <cell r="Y155">
            <v>0.01</v>
          </cell>
        </row>
        <row r="156">
          <cell r="B156" t="str">
            <v>110l</v>
          </cell>
          <cell r="C156">
            <v>110</v>
          </cell>
          <cell r="D156">
            <v>97.4</v>
          </cell>
          <cell r="E156" t="str">
            <v>x</v>
          </cell>
          <cell r="F156">
            <v>6.3</v>
          </cell>
          <cell r="G156">
            <v>84.800000000000011</v>
          </cell>
          <cell r="H156" t="str">
            <v>lPE 110x6,3</v>
          </cell>
          <cell r="I156" t="str">
            <v>Potrubí lPE 110x6,3, PN 20</v>
          </cell>
          <cell r="J156">
            <v>960</v>
          </cell>
          <cell r="K156">
            <v>0.30599112445964582</v>
          </cell>
          <cell r="L156">
            <v>5.6478296089175883E-3</v>
          </cell>
          <cell r="M156">
            <v>1.7309321008077971</v>
          </cell>
          <cell r="N156">
            <v>26</v>
          </cell>
          <cell r="O156">
            <v>0</v>
          </cell>
          <cell r="Y156">
            <v>0.01</v>
          </cell>
        </row>
        <row r="157">
          <cell r="B157" t="str">
            <v>125l</v>
          </cell>
          <cell r="C157">
            <v>125</v>
          </cell>
          <cell r="D157">
            <v>110.8</v>
          </cell>
          <cell r="E157" t="str">
            <v>x</v>
          </cell>
          <cell r="F157">
            <v>7.1</v>
          </cell>
          <cell r="G157">
            <v>96.6</v>
          </cell>
          <cell r="H157" t="str">
            <v>lPE 125x7,1</v>
          </cell>
          <cell r="I157" t="str">
            <v>Potrubí lPE 125x7,1, PN 20</v>
          </cell>
          <cell r="J157">
            <v>960</v>
          </cell>
          <cell r="K157">
            <v>0.34808846601774907</v>
          </cell>
          <cell r="L157">
            <v>7.3289900856330914E-3</v>
          </cell>
          <cell r="M157">
            <v>2.220538006136215</v>
          </cell>
          <cell r="N157">
            <v>26</v>
          </cell>
          <cell r="O157">
            <v>0</v>
          </cell>
          <cell r="Y157">
            <v>0.01</v>
          </cell>
        </row>
        <row r="158">
          <cell r="B158" t="str">
            <v>160l</v>
          </cell>
          <cell r="C158">
            <v>160</v>
          </cell>
          <cell r="D158">
            <v>141.80000000000001</v>
          </cell>
          <cell r="E158" t="str">
            <v>x</v>
          </cell>
          <cell r="F158">
            <v>9.1</v>
          </cell>
          <cell r="G158">
            <v>123.60000000000001</v>
          </cell>
          <cell r="H158" t="str">
            <v>lPE 160x9,1</v>
          </cell>
          <cell r="I158" t="str">
            <v>Potrubí lPE 160x9,1, PN 20</v>
          </cell>
          <cell r="J158">
            <v>960</v>
          </cell>
          <cell r="K158">
            <v>0.4454778382790327</v>
          </cell>
          <cell r="L158">
            <v>1.1998496326296284E-2</v>
          </cell>
          <cell r="M158">
            <v>3.6419453190676081</v>
          </cell>
          <cell r="N158">
            <v>26</v>
          </cell>
          <cell r="O158">
            <v>0</v>
          </cell>
          <cell r="Y158">
            <v>0.01</v>
          </cell>
        </row>
        <row r="159">
          <cell r="B159" t="str">
            <v>225l</v>
          </cell>
          <cell r="C159">
            <v>225</v>
          </cell>
          <cell r="D159">
            <v>199.4</v>
          </cell>
          <cell r="E159" t="str">
            <v>x</v>
          </cell>
          <cell r="F159">
            <v>12.8</v>
          </cell>
          <cell r="G159">
            <v>173.8</v>
          </cell>
          <cell r="H159" t="str">
            <v>lPE 225x12,8</v>
          </cell>
          <cell r="I159" t="str">
            <v>Potrubí lPE 225x12,8, PN 20</v>
          </cell>
          <cell r="J159">
            <v>960</v>
          </cell>
          <cell r="K159">
            <v>0.62643357512580478</v>
          </cell>
          <cell r="L159">
            <v>2.372408249877522E-2</v>
          </cell>
          <cell r="M159">
            <v>7.2034859723962974</v>
          </cell>
          <cell r="N159">
            <v>26</v>
          </cell>
          <cell r="O159">
            <v>0</v>
          </cell>
          <cell r="Y159">
            <v>0.01</v>
          </cell>
        </row>
        <row r="160">
          <cell r="B160" t="str">
            <v>32ht</v>
          </cell>
          <cell r="C160" t="str">
            <v>32</v>
          </cell>
          <cell r="D160">
            <v>32</v>
          </cell>
          <cell r="E160" t="str">
            <v>x</v>
          </cell>
          <cell r="F160">
            <v>1.8</v>
          </cell>
          <cell r="G160">
            <v>28.4</v>
          </cell>
          <cell r="H160" t="str">
            <v>HT 32x1,8</v>
          </cell>
          <cell r="I160" t="str">
            <v>Potrubí kanalizační PP HT 32x1,8</v>
          </cell>
          <cell r="K160">
            <v>0.10053096491487339</v>
          </cell>
          <cell r="L160">
            <v>6.3347074266984578E-4</v>
          </cell>
          <cell r="M160">
            <v>0.19</v>
          </cell>
          <cell r="O160">
            <v>0</v>
          </cell>
        </row>
        <row r="161">
          <cell r="B161" t="str">
            <v>40ht</v>
          </cell>
          <cell r="C161" t="str">
            <v>40</v>
          </cell>
          <cell r="D161">
            <v>40</v>
          </cell>
          <cell r="E161" t="str">
            <v>x</v>
          </cell>
          <cell r="F161">
            <v>1.8</v>
          </cell>
          <cell r="G161">
            <v>36.4</v>
          </cell>
          <cell r="H161" t="str">
            <v>HT 40x1,8</v>
          </cell>
          <cell r="I161" t="str">
            <v>Potrubí kanalizační PP HT 40x1,8</v>
          </cell>
          <cell r="K161">
            <v>0.12566370614359174</v>
          </cell>
          <cell r="L161">
            <v>1.040621150575083E-3</v>
          </cell>
          <cell r="M161">
            <v>0.24</v>
          </cell>
          <cell r="O161">
            <v>0</v>
          </cell>
        </row>
        <row r="162">
          <cell r="B162" t="str">
            <v>50ht</v>
          </cell>
          <cell r="C162" t="str">
            <v>50</v>
          </cell>
          <cell r="D162">
            <v>50</v>
          </cell>
          <cell r="E162" t="str">
            <v>x</v>
          </cell>
          <cell r="F162">
            <v>1.8</v>
          </cell>
          <cell r="G162">
            <v>46.4</v>
          </cell>
          <cell r="H162" t="str">
            <v>HT 50x1,8</v>
          </cell>
          <cell r="I162" t="str">
            <v>Potrubí kanalizační PP HT 50x1,8</v>
          </cell>
          <cell r="K162">
            <v>0.15707963267948966</v>
          </cell>
          <cell r="L162">
            <v>1.6909308298681701E-3</v>
          </cell>
          <cell r="M162">
            <v>0.31</v>
          </cell>
          <cell r="O162">
            <v>0</v>
          </cell>
        </row>
        <row r="163">
          <cell r="B163" t="str">
            <v>75ht</v>
          </cell>
          <cell r="C163" t="str">
            <v>75</v>
          </cell>
          <cell r="D163">
            <v>75</v>
          </cell>
          <cell r="E163" t="str">
            <v>x</v>
          </cell>
          <cell r="F163">
            <v>1.9</v>
          </cell>
          <cell r="G163">
            <v>71.2</v>
          </cell>
          <cell r="H163" t="str">
            <v>HT 75x1,9</v>
          </cell>
          <cell r="I163" t="str">
            <v>Potrubí kanalizační PP HT 75x1,9</v>
          </cell>
          <cell r="K163">
            <v>0.23561944901923448</v>
          </cell>
          <cell r="L163">
            <v>3.9815288654535602E-3</v>
          </cell>
          <cell r="M163">
            <v>0.48</v>
          </cell>
          <cell r="O163">
            <v>0</v>
          </cell>
        </row>
        <row r="164">
          <cell r="B164" t="str">
            <v>90ht</v>
          </cell>
          <cell r="C164" t="str">
            <v>90</v>
          </cell>
          <cell r="D164">
            <v>90</v>
          </cell>
          <cell r="E164" t="str">
            <v>x</v>
          </cell>
          <cell r="F164">
            <v>2.2000000000000002</v>
          </cell>
          <cell r="G164">
            <v>85.6</v>
          </cell>
          <cell r="H164" t="str">
            <v>HT 90x2,2</v>
          </cell>
          <cell r="I164" t="str">
            <v>Potrubí kanalizační PP HT 90x2,2</v>
          </cell>
          <cell r="K164">
            <v>0.28274333882308139</v>
          </cell>
          <cell r="L164">
            <v>5.7548950865519257E-3</v>
          </cell>
          <cell r="M164">
            <v>0.61</v>
          </cell>
          <cell r="O164">
            <v>0</v>
          </cell>
        </row>
        <row r="165">
          <cell r="B165" t="str">
            <v>110ht</v>
          </cell>
          <cell r="C165" t="str">
            <v>110</v>
          </cell>
          <cell r="D165">
            <v>110</v>
          </cell>
          <cell r="E165" t="str">
            <v>x</v>
          </cell>
          <cell r="F165">
            <v>2.7</v>
          </cell>
          <cell r="G165">
            <v>104.6</v>
          </cell>
          <cell r="H165" t="str">
            <v>HT 110x2,7</v>
          </cell>
          <cell r="I165" t="str">
            <v>Potrubí kanalizační PP HT 110x2,7</v>
          </cell>
          <cell r="K165">
            <v>0.34557519189487729</v>
          </cell>
          <cell r="L165">
            <v>8.593166969437625E-3</v>
          </cell>
          <cell r="M165">
            <v>0.98</v>
          </cell>
          <cell r="O165">
            <v>0</v>
          </cell>
        </row>
        <row r="166">
          <cell r="B166" t="str">
            <v>125ht</v>
          </cell>
          <cell r="C166" t="str">
            <v>125</v>
          </cell>
          <cell r="D166">
            <v>125</v>
          </cell>
          <cell r="E166" t="str">
            <v>x</v>
          </cell>
          <cell r="F166">
            <v>3.1</v>
          </cell>
          <cell r="G166">
            <v>118.8</v>
          </cell>
          <cell r="H166" t="str">
            <v>HT 125x3,1</v>
          </cell>
          <cell r="I166" t="str">
            <v>Potrubí kanalizační PP HT 125x3,1</v>
          </cell>
          <cell r="K166">
            <v>0.39269908169872414</v>
          </cell>
          <cell r="L166">
            <v>1.1084669855220084E-2</v>
          </cell>
          <cell r="M166">
            <v>1.125</v>
          </cell>
          <cell r="O166">
            <v>0</v>
          </cell>
        </row>
        <row r="167">
          <cell r="B167" t="str">
            <v>160ht</v>
          </cell>
          <cell r="C167" t="str">
            <v>160</v>
          </cell>
          <cell r="D167">
            <v>190</v>
          </cell>
          <cell r="E167" t="str">
            <v>x</v>
          </cell>
          <cell r="F167">
            <v>3.9</v>
          </cell>
          <cell r="G167">
            <v>182.2</v>
          </cell>
          <cell r="H167" t="str">
            <v>HT 160x3,9</v>
          </cell>
          <cell r="I167" t="str">
            <v>Potrubí kanalizační PP HT 160x3,9</v>
          </cell>
          <cell r="K167">
            <v>0.59690260418206076</v>
          </cell>
          <cell r="L167">
            <v>2.6072737166598945E-2</v>
          </cell>
          <cell r="M167">
            <v>2.0499999999999998</v>
          </cell>
          <cell r="O167">
            <v>0</v>
          </cell>
        </row>
        <row r="168">
          <cell r="B168" t="str">
            <v>110kg4</v>
          </cell>
          <cell r="C168" t="str">
            <v>110</v>
          </cell>
          <cell r="D168" t="str">
            <v>110</v>
          </cell>
          <cell r="E168" t="str">
            <v>x</v>
          </cell>
          <cell r="F168">
            <v>3.2</v>
          </cell>
          <cell r="G168">
            <v>103.6</v>
          </cell>
          <cell r="H168" t="str">
            <v>KG SN4 110x3,2</v>
          </cell>
          <cell r="I168" t="str">
            <v>Potrubí kanalizační PVC KG SN4 110x3,2</v>
          </cell>
          <cell r="K168">
            <v>0.34557519189487729</v>
          </cell>
          <cell r="L168">
            <v>8.4296470718182755E-3</v>
          </cell>
          <cell r="M168">
            <v>1.29</v>
          </cell>
          <cell r="O168">
            <v>0</v>
          </cell>
        </row>
        <row r="169">
          <cell r="B169" t="str">
            <v>125kg4</v>
          </cell>
          <cell r="C169" t="str">
            <v>125</v>
          </cell>
          <cell r="D169" t="str">
            <v>125</v>
          </cell>
          <cell r="E169" t="str">
            <v>x</v>
          </cell>
          <cell r="F169">
            <v>3.2</v>
          </cell>
          <cell r="G169">
            <v>118.6</v>
          </cell>
          <cell r="H169" t="str">
            <v>KG SN4 125x3,2</v>
          </cell>
          <cell r="I169" t="str">
            <v>Potrubí kanalizační PVC KG SN4 125x3,2</v>
          </cell>
          <cell r="K169">
            <v>0.39269908169872414</v>
          </cell>
          <cell r="L169">
            <v>1.1047379150421971E-2</v>
          </cell>
          <cell r="M169">
            <v>1.48</v>
          </cell>
          <cell r="O169">
            <v>0</v>
          </cell>
        </row>
        <row r="170">
          <cell r="B170" t="str">
            <v>160kg4</v>
          </cell>
          <cell r="C170" t="str">
            <v>160</v>
          </cell>
          <cell r="D170" t="str">
            <v>160</v>
          </cell>
          <cell r="E170" t="str">
            <v>x</v>
          </cell>
          <cell r="F170">
            <v>4</v>
          </cell>
          <cell r="G170">
            <v>152</v>
          </cell>
          <cell r="H170" t="str">
            <v>KG SN4 160x4,0</v>
          </cell>
          <cell r="I170" t="str">
            <v>Potrubí kanalizační PVC KG SN4 160x4,0</v>
          </cell>
          <cell r="K170">
            <v>0.50265482457436694</v>
          </cell>
          <cell r="L170">
            <v>1.8145839167134643E-2</v>
          </cell>
          <cell r="M170">
            <v>2.27</v>
          </cell>
          <cell r="O170">
            <v>0</v>
          </cell>
        </row>
        <row r="171">
          <cell r="B171" t="str">
            <v>200kg4</v>
          </cell>
          <cell r="C171" t="str">
            <v>200</v>
          </cell>
          <cell r="D171" t="str">
            <v>200</v>
          </cell>
          <cell r="E171" t="str">
            <v>x</v>
          </cell>
          <cell r="F171">
            <v>49</v>
          </cell>
          <cell r="G171">
            <v>102</v>
          </cell>
          <cell r="H171" t="str">
            <v>KG SN4 200x49,0</v>
          </cell>
          <cell r="I171" t="str">
            <v>Potrubí kanalizační PVC KG SN4 200x49,0</v>
          </cell>
          <cell r="K171">
            <v>0.62831853071795862</v>
          </cell>
          <cell r="L171">
            <v>8.1712824919870503E-3</v>
          </cell>
          <cell r="M171">
            <v>3.54</v>
          </cell>
          <cell r="O171">
            <v>0</v>
          </cell>
        </row>
        <row r="172">
          <cell r="B172" t="str">
            <v>250kg4</v>
          </cell>
          <cell r="C172" t="str">
            <v>250</v>
          </cell>
          <cell r="D172" t="str">
            <v>250</v>
          </cell>
          <cell r="E172" t="str">
            <v>x</v>
          </cell>
          <cell r="F172">
            <v>6.2</v>
          </cell>
          <cell r="G172">
            <v>237.6</v>
          </cell>
          <cell r="H172" t="str">
            <v>KG SN4 250x6,2</v>
          </cell>
          <cell r="I172" t="str">
            <v>Potrubí kanalizační PVC KG SN4 250x6,2</v>
          </cell>
          <cell r="K172">
            <v>0.78539816339744828</v>
          </cell>
          <cell r="L172">
            <v>4.4338679420880336E-2</v>
          </cell>
          <cell r="M172">
            <v>6.68</v>
          </cell>
          <cell r="O172">
            <v>0</v>
          </cell>
        </row>
        <row r="173">
          <cell r="B173" t="str">
            <v>315kg4</v>
          </cell>
          <cell r="C173" t="str">
            <v>315</v>
          </cell>
          <cell r="D173" t="str">
            <v>315</v>
          </cell>
          <cell r="E173" t="str">
            <v>x</v>
          </cell>
          <cell r="F173">
            <v>7.7</v>
          </cell>
          <cell r="G173">
            <v>299.60000000000002</v>
          </cell>
          <cell r="H173" t="str">
            <v>KG SN4 315x7,7</v>
          </cell>
          <cell r="I173" t="str">
            <v>Potrubí kanalizační PVC KG SN4 315x7,7</v>
          </cell>
          <cell r="K173">
            <v>0.9896016858807849</v>
          </cell>
          <cell r="L173">
            <v>7.0497464810261118E-2</v>
          </cell>
          <cell r="M173">
            <v>11.02</v>
          </cell>
          <cell r="O173">
            <v>0</v>
          </cell>
        </row>
        <row r="174">
          <cell r="B174" t="str">
            <v>400kg4</v>
          </cell>
          <cell r="C174" t="str">
            <v>400</v>
          </cell>
          <cell r="D174" t="str">
            <v>400</v>
          </cell>
          <cell r="E174" t="str">
            <v>x</v>
          </cell>
          <cell r="F174">
            <v>9.8000000000000007</v>
          </cell>
          <cell r="G174">
            <v>380.4</v>
          </cell>
          <cell r="H174" t="str">
            <v>KG SN4 400x9,8</v>
          </cell>
          <cell r="I174" t="str">
            <v>Potrubí kanalizační PVC KG SN4 400x9,8</v>
          </cell>
          <cell r="K174">
            <v>1.2566370614359172</v>
          </cell>
          <cell r="L174">
            <v>0.11365038149997048</v>
          </cell>
          <cell r="M174">
            <v>20.75</v>
          </cell>
          <cell r="O174">
            <v>0</v>
          </cell>
        </row>
        <row r="175">
          <cell r="B175" t="str">
            <v>500kg4</v>
          </cell>
          <cell r="C175" t="str">
            <v>500</v>
          </cell>
          <cell r="D175" t="str">
            <v>500</v>
          </cell>
          <cell r="E175" t="str">
            <v>x</v>
          </cell>
          <cell r="F175">
            <v>12.3</v>
          </cell>
          <cell r="G175">
            <v>475.4</v>
          </cell>
          <cell r="H175" t="str">
            <v>KG SN4 500x12,3</v>
          </cell>
          <cell r="I175" t="str">
            <v>Potrubí kanalizační PVC KG SN4 500x12,3</v>
          </cell>
          <cell r="K175">
            <v>1.5707963267948966</v>
          </cell>
          <cell r="L175">
            <v>0.17750403758234642</v>
          </cell>
          <cell r="M175">
            <v>34.5</v>
          </cell>
          <cell r="O175">
            <v>0</v>
          </cell>
        </row>
        <row r="176">
          <cell r="B176" t="str">
            <v>110kg10</v>
          </cell>
          <cell r="C176">
            <v>110</v>
          </cell>
          <cell r="D176">
            <v>110</v>
          </cell>
          <cell r="E176" t="str">
            <v>x</v>
          </cell>
          <cell r="F176">
            <v>3.2</v>
          </cell>
          <cell r="G176">
            <v>103.6</v>
          </cell>
          <cell r="H176" t="str">
            <v>KG SN10 110x3,2</v>
          </cell>
          <cell r="I176" t="str">
            <v>Potrubí kanalizační PVC KG SN10 110x3,2</v>
          </cell>
          <cell r="K176">
            <v>0.34557519189487729</v>
          </cell>
          <cell r="L176">
            <v>8.4296470718182755E-3</v>
          </cell>
          <cell r="M176">
            <v>1.29</v>
          </cell>
          <cell r="O176">
            <v>0</v>
          </cell>
        </row>
        <row r="177">
          <cell r="B177" t="str">
            <v>160kg10</v>
          </cell>
          <cell r="C177">
            <v>160</v>
          </cell>
          <cell r="D177">
            <v>160</v>
          </cell>
          <cell r="E177" t="str">
            <v>x</v>
          </cell>
          <cell r="F177">
            <v>4.7</v>
          </cell>
          <cell r="G177">
            <v>150.6</v>
          </cell>
          <cell r="H177" t="str">
            <v>KG SN10 160x4,7</v>
          </cell>
          <cell r="I177" t="str">
            <v>Potrubí kanalizační PVC KG SN10 160x4,7</v>
          </cell>
          <cell r="K177">
            <v>0.50265482457436694</v>
          </cell>
          <cell r="L177">
            <v>1.7813113089192947E-2</v>
          </cell>
          <cell r="M177">
            <v>2.27</v>
          </cell>
          <cell r="O177">
            <v>0</v>
          </cell>
        </row>
        <row r="178">
          <cell r="B178" t="str">
            <v>200kg10</v>
          </cell>
          <cell r="C178">
            <v>200</v>
          </cell>
          <cell r="D178">
            <v>200</v>
          </cell>
          <cell r="E178" t="str">
            <v>x</v>
          </cell>
          <cell r="F178">
            <v>5.9</v>
          </cell>
          <cell r="G178">
            <v>188.2</v>
          </cell>
          <cell r="H178" t="str">
            <v>KG SN10 200x5,9</v>
          </cell>
          <cell r="I178" t="str">
            <v>Potrubí kanalizační PVC KG SN10 200x5,9</v>
          </cell>
          <cell r="K178">
            <v>0.62831853071795862</v>
          </cell>
          <cell r="L178">
            <v>2.781820604493343E-2</v>
          </cell>
          <cell r="M178">
            <v>3.54</v>
          </cell>
          <cell r="O178">
            <v>0</v>
          </cell>
        </row>
        <row r="179">
          <cell r="B179" t="str">
            <v>250kg10</v>
          </cell>
          <cell r="C179">
            <v>250</v>
          </cell>
          <cell r="D179">
            <v>250</v>
          </cell>
          <cell r="E179" t="str">
            <v>x</v>
          </cell>
          <cell r="F179">
            <v>7.3</v>
          </cell>
          <cell r="G179">
            <v>235.4</v>
          </cell>
          <cell r="H179" t="str">
            <v>KG SN10 250x7,3</v>
          </cell>
          <cell r="I179" t="str">
            <v>Potrubí kanalizační PVC KG SN10 250x7,3</v>
          </cell>
          <cell r="K179">
            <v>0.78539816339744828</v>
          </cell>
          <cell r="L179">
            <v>4.3521394092048943E-2</v>
          </cell>
          <cell r="M179">
            <v>6.68</v>
          </cell>
          <cell r="O179">
            <v>0</v>
          </cell>
        </row>
        <row r="180">
          <cell r="B180" t="str">
            <v>315kg10</v>
          </cell>
          <cell r="C180">
            <v>315</v>
          </cell>
          <cell r="D180">
            <v>315</v>
          </cell>
          <cell r="E180" t="str">
            <v>x</v>
          </cell>
          <cell r="F180">
            <v>9.1999999999999993</v>
          </cell>
          <cell r="G180">
            <v>296.60000000000002</v>
          </cell>
          <cell r="H180" t="str">
            <v>KG SN10 315x9,2</v>
          </cell>
          <cell r="I180" t="str">
            <v>Potrubí kanalizační PVC KG SN10 315x9,2</v>
          </cell>
          <cell r="K180">
            <v>0.9896016858807849</v>
          </cell>
          <cell r="L180">
            <v>6.9092701655208436E-2</v>
          </cell>
          <cell r="M180">
            <v>11.02</v>
          </cell>
          <cell r="O180">
            <v>0</v>
          </cell>
        </row>
        <row r="181">
          <cell r="B181" t="str">
            <v>400kg10</v>
          </cell>
          <cell r="C181">
            <v>400</v>
          </cell>
          <cell r="D181">
            <v>400</v>
          </cell>
          <cell r="E181" t="str">
            <v>x</v>
          </cell>
          <cell r="F181">
            <v>11.7</v>
          </cell>
          <cell r="G181">
            <v>376.6</v>
          </cell>
          <cell r="H181" t="str">
            <v>KG SN10 400x11,7</v>
          </cell>
          <cell r="I181" t="str">
            <v>Potrubí kanalizační PVC KG SN10 400x11,7</v>
          </cell>
          <cell r="K181">
            <v>1.2566370614359172</v>
          </cell>
          <cell r="L181">
            <v>0.11139110514314143</v>
          </cell>
          <cell r="M181">
            <v>20.75</v>
          </cell>
          <cell r="O181">
            <v>0</v>
          </cell>
        </row>
        <row r="182">
          <cell r="B182" t="str">
            <v>500kg10</v>
          </cell>
          <cell r="C182">
            <v>500</v>
          </cell>
          <cell r="D182">
            <v>500</v>
          </cell>
          <cell r="E182" t="str">
            <v>x</v>
          </cell>
          <cell r="F182">
            <v>14.6</v>
          </cell>
          <cell r="G182">
            <v>470.8</v>
          </cell>
          <cell r="H182" t="str">
            <v>KG SN10 500x14,6</v>
          </cell>
          <cell r="I182" t="str">
            <v>Potrubí kanalizační PVC KG SN10 500x14,6</v>
          </cell>
          <cell r="K182">
            <v>1.5707963267948966</v>
          </cell>
          <cell r="L182">
            <v>0.17408557636819577</v>
          </cell>
          <cell r="M182">
            <v>34.5</v>
          </cell>
          <cell r="O182">
            <v>0</v>
          </cell>
        </row>
        <row r="183">
          <cell r="B183" t="str">
            <v>160kg8</v>
          </cell>
          <cell r="C183">
            <v>160</v>
          </cell>
          <cell r="D183">
            <v>160</v>
          </cell>
          <cell r="E183" t="str">
            <v>x</v>
          </cell>
          <cell r="F183">
            <v>4.7</v>
          </cell>
          <cell r="G183">
            <v>150.6</v>
          </cell>
          <cell r="H183" t="str">
            <v>KG SN8 160x4,7</v>
          </cell>
          <cell r="I183" t="str">
            <v>Potrubí kanalizační PVC KG SN8 160x4,7</v>
          </cell>
          <cell r="K183">
            <v>0.50265482457436694</v>
          </cell>
          <cell r="L183">
            <v>1.7813113089192947E-2</v>
          </cell>
          <cell r="M183">
            <v>2.67</v>
          </cell>
          <cell r="O183">
            <v>0</v>
          </cell>
        </row>
        <row r="184">
          <cell r="B184" t="str">
            <v>200kg8</v>
          </cell>
          <cell r="C184">
            <v>200</v>
          </cell>
          <cell r="D184">
            <v>200</v>
          </cell>
          <cell r="E184" t="str">
            <v>x</v>
          </cell>
          <cell r="F184">
            <v>5.9</v>
          </cell>
          <cell r="G184">
            <v>188.2</v>
          </cell>
          <cell r="H184" t="str">
            <v>KG SN8 200x5,9</v>
          </cell>
          <cell r="I184" t="str">
            <v>Potrubí kanalizační PVC KG SN8 200x5,9</v>
          </cell>
          <cell r="K184">
            <v>0.62831853071795862</v>
          </cell>
          <cell r="L184">
            <v>2.781820604493343E-2</v>
          </cell>
          <cell r="M184">
            <v>4.26</v>
          </cell>
          <cell r="O184">
            <v>0</v>
          </cell>
        </row>
        <row r="185">
          <cell r="B185" t="str">
            <v>250kg8</v>
          </cell>
          <cell r="C185">
            <v>250</v>
          </cell>
          <cell r="D185">
            <v>250</v>
          </cell>
          <cell r="E185" t="str">
            <v>x</v>
          </cell>
          <cell r="F185">
            <v>7.3</v>
          </cell>
          <cell r="G185">
            <v>235.4</v>
          </cell>
          <cell r="H185" t="str">
            <v>KG SN8 250x7,3</v>
          </cell>
          <cell r="I185" t="str">
            <v>Potrubí kanalizační PVC KG SN8 250x7,3</v>
          </cell>
          <cell r="K185">
            <v>0.78539816339744828</v>
          </cell>
          <cell r="L185">
            <v>4.3521394092048943E-2</v>
          </cell>
          <cell r="M185">
            <v>7.86</v>
          </cell>
          <cell r="O185">
            <v>0</v>
          </cell>
        </row>
        <row r="186">
          <cell r="B186" t="str">
            <v>315kg8</v>
          </cell>
          <cell r="C186">
            <v>315</v>
          </cell>
          <cell r="D186">
            <v>315</v>
          </cell>
          <cell r="E186" t="str">
            <v>x</v>
          </cell>
          <cell r="F186">
            <v>9.1999999999999993</v>
          </cell>
          <cell r="G186">
            <v>296.60000000000002</v>
          </cell>
          <cell r="H186" t="str">
            <v>KG SN8 315x9,2</v>
          </cell>
          <cell r="I186" t="str">
            <v>Potrubí kanalizační PVC KG SN8 315x9,2</v>
          </cell>
          <cell r="K186">
            <v>0.9896016858807849</v>
          </cell>
          <cell r="L186">
            <v>6.9092701655208436E-2</v>
          </cell>
          <cell r="M186">
            <v>13.17</v>
          </cell>
          <cell r="O186">
            <v>0</v>
          </cell>
        </row>
        <row r="187">
          <cell r="B187" t="str">
            <v>400kg8</v>
          </cell>
          <cell r="C187">
            <v>400</v>
          </cell>
          <cell r="D187">
            <v>400</v>
          </cell>
          <cell r="E187" t="str">
            <v>x</v>
          </cell>
          <cell r="F187">
            <v>11.7</v>
          </cell>
          <cell r="G187">
            <v>376.6</v>
          </cell>
          <cell r="H187" t="str">
            <v>KG SN8 400x11,7</v>
          </cell>
          <cell r="I187" t="str">
            <v>Potrubí kanalizační PVC KG SN8 400x11,7</v>
          </cell>
          <cell r="K187">
            <v>1.2566370614359172</v>
          </cell>
          <cell r="L187">
            <v>0.11139110514314143</v>
          </cell>
          <cell r="M187">
            <v>24.78</v>
          </cell>
          <cell r="O187">
            <v>0</v>
          </cell>
        </row>
        <row r="188">
          <cell r="B188" t="str">
            <v>500kg8</v>
          </cell>
          <cell r="C188">
            <v>500</v>
          </cell>
          <cell r="D188">
            <v>500</v>
          </cell>
          <cell r="E188" t="str">
            <v>x</v>
          </cell>
          <cell r="F188">
            <v>14.6</v>
          </cell>
          <cell r="G188">
            <v>470.8</v>
          </cell>
          <cell r="H188" t="str">
            <v>KG SN8 500x14,6</v>
          </cell>
          <cell r="I188" t="str">
            <v>Potrubí kanalizační PVC KG SN8 500x14,6</v>
          </cell>
          <cell r="K188">
            <v>1.5707963267948966</v>
          </cell>
          <cell r="L188">
            <v>0.17408557636819577</v>
          </cell>
          <cell r="M188">
            <v>40.950000000000003</v>
          </cell>
          <cell r="O188">
            <v>0</v>
          </cell>
        </row>
        <row r="189">
          <cell r="B189" t="str">
            <v>25pvc</v>
          </cell>
          <cell r="C189" t="str">
            <v>25</v>
          </cell>
          <cell r="D189" t="str">
            <v>25</v>
          </cell>
          <cell r="E189" t="str">
            <v>x</v>
          </cell>
          <cell r="F189">
            <v>1.5</v>
          </cell>
          <cell r="G189">
            <v>22</v>
          </cell>
          <cell r="H189" t="str">
            <v>PVC-U PN10/SDR21 25x1,5</v>
          </cell>
          <cell r="I189" t="str">
            <v>Lepené potrubí PVC-U PN10/SDR21 25x1,5</v>
          </cell>
          <cell r="K189">
            <v>7.8539816339744828E-2</v>
          </cell>
          <cell r="L189">
            <v>3.8013271108436493E-4</v>
          </cell>
          <cell r="M189">
            <v>0.17399999999999999</v>
          </cell>
        </row>
        <row r="190">
          <cell r="B190" t="str">
            <v>32pvc</v>
          </cell>
          <cell r="C190" t="str">
            <v>32</v>
          </cell>
          <cell r="D190" t="str">
            <v>32</v>
          </cell>
          <cell r="E190" t="str">
            <v>x</v>
          </cell>
          <cell r="F190">
            <v>1.8</v>
          </cell>
          <cell r="G190">
            <v>28.4</v>
          </cell>
          <cell r="H190" t="str">
            <v>PVC-U PN10/SDR21 32x1,8</v>
          </cell>
          <cell r="I190" t="str">
            <v>Lepené potrubí PVC-U PN10/SDR21 32x1,8</v>
          </cell>
          <cell r="K190">
            <v>0.10053096491487339</v>
          </cell>
          <cell r="L190">
            <v>6.3347074266984578E-4</v>
          </cell>
          <cell r="M190">
            <v>0.26400000000000001</v>
          </cell>
        </row>
        <row r="191">
          <cell r="B191" t="str">
            <v>40pvc</v>
          </cell>
          <cell r="C191" t="str">
            <v>40</v>
          </cell>
          <cell r="D191" t="str">
            <v>40</v>
          </cell>
          <cell r="E191" t="str">
            <v>x</v>
          </cell>
          <cell r="F191">
            <v>1.9</v>
          </cell>
          <cell r="G191">
            <v>36.200000000000003</v>
          </cell>
          <cell r="H191" t="str">
            <v>PVC-U PN10/SDR21 40x1,9</v>
          </cell>
          <cell r="I191" t="str">
            <v>Lepené potrubí PVC-U PN10/SDR21 40x1,9</v>
          </cell>
          <cell r="K191">
            <v>0.12566370614359174</v>
          </cell>
          <cell r="L191">
            <v>1.0292171692425523E-3</v>
          </cell>
          <cell r="M191">
            <v>0.35</v>
          </cell>
        </row>
        <row r="192">
          <cell r="B192" t="str">
            <v>50pvc</v>
          </cell>
          <cell r="C192" t="str">
            <v>50</v>
          </cell>
          <cell r="D192" t="str">
            <v>50</v>
          </cell>
          <cell r="E192" t="str">
            <v>x</v>
          </cell>
          <cell r="F192">
            <v>2.4</v>
          </cell>
          <cell r="G192">
            <v>45.2</v>
          </cell>
          <cell r="H192" t="str">
            <v>PVC-U PN10/SDR21 50x2,4</v>
          </cell>
          <cell r="I192" t="str">
            <v>Lepené potrubí PVC-U PN10/SDR21 50x2,4</v>
          </cell>
          <cell r="K192">
            <v>0.15707963267948966</v>
          </cell>
          <cell r="L192">
            <v>1.6045998637475229E-3</v>
          </cell>
          <cell r="M192">
            <v>0.55200000000000005</v>
          </cell>
        </row>
        <row r="193">
          <cell r="B193" t="str">
            <v>63pvc</v>
          </cell>
          <cell r="C193" t="str">
            <v>63</v>
          </cell>
          <cell r="D193" t="str">
            <v>63</v>
          </cell>
          <cell r="E193" t="str">
            <v>x</v>
          </cell>
          <cell r="F193">
            <v>3</v>
          </cell>
          <cell r="G193">
            <v>57</v>
          </cell>
          <cell r="H193" t="str">
            <v>PVC-U PN10/SDR21 63x3</v>
          </cell>
          <cell r="I193" t="str">
            <v>Lepené potrubí PVC-U PN10/SDR21 63x3</v>
          </cell>
          <cell r="K193">
            <v>0.19792033717615698</v>
          </cell>
          <cell r="L193">
            <v>2.5517586328783095E-3</v>
          </cell>
          <cell r="M193">
            <v>0.85399999999999998</v>
          </cell>
        </row>
        <row r="194">
          <cell r="B194" t="str">
            <v>75pvc</v>
          </cell>
          <cell r="C194" t="str">
            <v>75</v>
          </cell>
          <cell r="D194" t="str">
            <v>75</v>
          </cell>
          <cell r="E194" t="str">
            <v>x</v>
          </cell>
          <cell r="F194">
            <v>3.6</v>
          </cell>
          <cell r="G194">
            <v>67.8</v>
          </cell>
          <cell r="H194" t="str">
            <v>PVC-U PN10/SDR21 75x3,6</v>
          </cell>
          <cell r="I194" t="str">
            <v>Lepené potrubí PVC-U PN10/SDR21 75x3,6</v>
          </cell>
          <cell r="K194">
            <v>0.23561944901923448</v>
          </cell>
          <cell r="L194">
            <v>3.6103496934319257E-3</v>
          </cell>
          <cell r="M194">
            <v>1.22</v>
          </cell>
        </row>
        <row r="195">
          <cell r="B195" t="str">
            <v>90pvc</v>
          </cell>
          <cell r="C195" t="str">
            <v>90</v>
          </cell>
          <cell r="D195" t="str">
            <v>90</v>
          </cell>
          <cell r="E195" t="str">
            <v>x</v>
          </cell>
          <cell r="F195">
            <v>4.3</v>
          </cell>
          <cell r="G195">
            <v>81.400000000000006</v>
          </cell>
          <cell r="H195" t="str">
            <v>PVC-U PN10/SDR21 90x4,3</v>
          </cell>
          <cell r="I195" t="str">
            <v>Lepené potrubí PVC-U PN10/SDR21 90x4,3</v>
          </cell>
          <cell r="K195">
            <v>0.28274333882308139</v>
          </cell>
          <cell r="L195">
            <v>5.2040168147449569E-3</v>
          </cell>
          <cell r="M195">
            <v>1.75</v>
          </cell>
        </row>
        <row r="196">
          <cell r="B196" t="str">
            <v>110pvc</v>
          </cell>
          <cell r="C196" t="str">
            <v>110</v>
          </cell>
          <cell r="D196" t="str">
            <v>110</v>
          </cell>
          <cell r="E196" t="str">
            <v>x</v>
          </cell>
          <cell r="F196">
            <v>5.3</v>
          </cell>
          <cell r="G196">
            <v>99.4</v>
          </cell>
          <cell r="H196" t="str">
            <v>PVC-U PN10/SDR21 110x5,3</v>
          </cell>
          <cell r="I196" t="str">
            <v>Lepené potrubí PVC-U PN10/SDR21 110x5,3</v>
          </cell>
          <cell r="K196">
            <v>0.34557519189487729</v>
          </cell>
          <cell r="L196">
            <v>7.7600165977056131E-3</v>
          </cell>
          <cell r="M196">
            <v>2.61</v>
          </cell>
        </row>
        <row r="197">
          <cell r="B197" t="str">
            <v>125pvc</v>
          </cell>
          <cell r="C197" t="str">
            <v>125</v>
          </cell>
          <cell r="D197" t="str">
            <v>125</v>
          </cell>
          <cell r="E197" t="str">
            <v>x</v>
          </cell>
          <cell r="F197">
            <v>6</v>
          </cell>
          <cell r="G197">
            <v>113</v>
          </cell>
          <cell r="H197" t="str">
            <v>PVC-U PN10/SDR21 125x6</v>
          </cell>
          <cell r="I197" t="str">
            <v>Lepené potrubí PVC-U PN10/SDR21 125x6</v>
          </cell>
          <cell r="K197">
            <v>0.39269908169872414</v>
          </cell>
          <cell r="L197">
            <v>1.0028749148422018E-2</v>
          </cell>
          <cell r="M197">
            <v>3.34</v>
          </cell>
        </row>
        <row r="198">
          <cell r="B198" t="str">
            <v>140pvc</v>
          </cell>
          <cell r="C198" t="str">
            <v>140</v>
          </cell>
          <cell r="D198" t="str">
            <v>140</v>
          </cell>
          <cell r="E198" t="str">
            <v>x</v>
          </cell>
          <cell r="F198">
            <v>6.7</v>
          </cell>
          <cell r="G198">
            <v>126.6</v>
          </cell>
          <cell r="H198" t="str">
            <v>PVC-U PN10/SDR21 140x6,7</v>
          </cell>
          <cell r="I198" t="str">
            <v>Lepené potrubí PVC-U PN10/SDR21 140x6,7</v>
          </cell>
          <cell r="K198">
            <v>0.43982297150257105</v>
          </cell>
          <cell r="L198">
            <v>1.2588016187742404E-2</v>
          </cell>
          <cell r="M198">
            <v>4.18</v>
          </cell>
        </row>
        <row r="199">
          <cell r="B199" t="str">
            <v>160pvc</v>
          </cell>
          <cell r="C199" t="str">
            <v>160</v>
          </cell>
          <cell r="D199" t="str">
            <v>160</v>
          </cell>
          <cell r="E199" t="str">
            <v>x</v>
          </cell>
          <cell r="F199">
            <v>7.7</v>
          </cell>
          <cell r="G199">
            <v>144.6</v>
          </cell>
          <cell r="H199" t="str">
            <v>PVC-U PN10/SDR21 160x7,7</v>
          </cell>
          <cell r="I199" t="str">
            <v>Lepené potrubí PVC-U PN10/SDR21 160x7,7</v>
          </cell>
          <cell r="K199">
            <v>0.50265482457436694</v>
          </cell>
          <cell r="L199">
            <v>1.6422015862183392E-2</v>
          </cell>
          <cell r="M199">
            <v>5.47</v>
          </cell>
        </row>
        <row r="200">
          <cell r="B200" t="str">
            <v>180pvc</v>
          </cell>
          <cell r="C200" t="str">
            <v>180</v>
          </cell>
          <cell r="D200" t="str">
            <v>180</v>
          </cell>
          <cell r="E200" t="str">
            <v>x</v>
          </cell>
          <cell r="F200">
            <v>8.6</v>
          </cell>
          <cell r="G200">
            <v>162.80000000000001</v>
          </cell>
          <cell r="H200" t="str">
            <v>PVC-U PN10/SDR21 180x8,6</v>
          </cell>
          <cell r="I200" t="str">
            <v>Lepené potrubí PVC-U PN10/SDR21 180x8,6</v>
          </cell>
          <cell r="K200">
            <v>0.56548667764616278</v>
          </cell>
          <cell r="L200">
            <v>2.0816067258979828E-2</v>
          </cell>
          <cell r="M200">
            <v>6.88</v>
          </cell>
        </row>
        <row r="201">
          <cell r="B201" t="str">
            <v>200pvc</v>
          </cell>
          <cell r="C201" t="str">
            <v>200</v>
          </cell>
          <cell r="D201" t="str">
            <v>200</v>
          </cell>
          <cell r="E201" t="str">
            <v>x</v>
          </cell>
          <cell r="F201">
            <v>9.6</v>
          </cell>
          <cell r="G201">
            <v>180.8</v>
          </cell>
          <cell r="H201" t="str">
            <v>PVC-U PN10/SDR21 200x9,6</v>
          </cell>
          <cell r="I201" t="str">
            <v>Lepené potrubí PVC-U PN10/SDR21 200x9,6</v>
          </cell>
          <cell r="K201">
            <v>0.62831853071795862</v>
          </cell>
          <cell r="L201">
            <v>2.5673597819960366E-2</v>
          </cell>
          <cell r="M201">
            <v>8.51</v>
          </cell>
        </row>
        <row r="202">
          <cell r="B202" t="str">
            <v>225pvc</v>
          </cell>
          <cell r="C202" t="str">
            <v>225</v>
          </cell>
          <cell r="D202" t="str">
            <v>225</v>
          </cell>
          <cell r="E202" t="str">
            <v>x</v>
          </cell>
          <cell r="F202">
            <v>10.8</v>
          </cell>
          <cell r="G202">
            <v>203.4</v>
          </cell>
          <cell r="H202" t="str">
            <v>PVC-U PN10/SDR21 225x10,8</v>
          </cell>
          <cell r="I202" t="str">
            <v>Lepené potrubí PVC-U PN10/SDR21 225x10,8</v>
          </cell>
          <cell r="K202">
            <v>0.70685834705770345</v>
          </cell>
          <cell r="L202">
            <v>3.2493147240887338E-2</v>
          </cell>
          <cell r="M202">
            <v>10.8</v>
          </cell>
        </row>
        <row r="203">
          <cell r="B203" t="str">
            <v>250pvc</v>
          </cell>
          <cell r="C203" t="str">
            <v>250</v>
          </cell>
          <cell r="D203" t="str">
            <v>250</v>
          </cell>
          <cell r="E203" t="str">
            <v>x</v>
          </cell>
          <cell r="F203">
            <v>11.9</v>
          </cell>
          <cell r="G203">
            <v>226.2</v>
          </cell>
          <cell r="H203" t="str">
            <v>PVC-U PN10/SDR21 250x11,9</v>
          </cell>
          <cell r="I203" t="str">
            <v>Lepené potrubí PVC-U PN10/SDR21 250x11,9</v>
          </cell>
          <cell r="K203">
            <v>0.78539816339744828</v>
          </cell>
          <cell r="L203">
            <v>4.0186028003585728E-2</v>
          </cell>
          <cell r="M203">
            <v>13.2</v>
          </cell>
        </row>
        <row r="204">
          <cell r="B204" t="str">
            <v>280pvc</v>
          </cell>
          <cell r="C204" t="str">
            <v>280</v>
          </cell>
          <cell r="D204" t="str">
            <v>280</v>
          </cell>
          <cell r="E204" t="str">
            <v>x</v>
          </cell>
          <cell r="F204">
            <v>13.4</v>
          </cell>
          <cell r="G204">
            <v>253.2</v>
          </cell>
          <cell r="H204" t="str">
            <v>PVC-U PN10/SDR21 280x13,4</v>
          </cell>
          <cell r="I204" t="str">
            <v>Lepené potrubí PVC-U PN10/SDR21 280x13,4</v>
          </cell>
          <cell r="K204">
            <v>0.87964594300514209</v>
          </cell>
          <cell r="L204">
            <v>5.0352064750969615E-2</v>
          </cell>
          <cell r="M204">
            <v>15.5</v>
          </cell>
        </row>
        <row r="205">
          <cell r="B205" t="str">
            <v>315pvc</v>
          </cell>
          <cell r="C205" t="str">
            <v>315</v>
          </cell>
          <cell r="D205" t="str">
            <v>315</v>
          </cell>
          <cell r="E205" t="str">
            <v>x</v>
          </cell>
          <cell r="F205">
            <v>15</v>
          </cell>
          <cell r="G205">
            <v>285</v>
          </cell>
          <cell r="H205" t="str">
            <v>PVC-U PN10/SDR21 315x15</v>
          </cell>
          <cell r="I205" t="str">
            <v>Lepené potrubí PVC-U PN10/SDR21 315x15</v>
          </cell>
          <cell r="K205">
            <v>0.9896016858807849</v>
          </cell>
          <cell r="L205">
            <v>6.3793965821957732E-2</v>
          </cell>
          <cell r="M205">
            <v>20.9</v>
          </cell>
        </row>
        <row r="206">
          <cell r="B206" t="str">
            <v>30g</v>
          </cell>
          <cell r="C206">
            <v>30</v>
          </cell>
          <cell r="D206">
            <v>32</v>
          </cell>
          <cell r="E206" t="str">
            <v>x</v>
          </cell>
          <cell r="F206">
            <v>3</v>
          </cell>
          <cell r="G206">
            <v>26</v>
          </cell>
          <cell r="H206" t="str">
            <v>PE-HD 30x3,0</v>
          </cell>
          <cell r="I206" t="str">
            <v>Potrubí kanalizační Geberit PE-HD 30x3,0</v>
          </cell>
          <cell r="K206">
            <v>0.10053096491487339</v>
          </cell>
          <cell r="L206">
            <v>5.3092915845667494E-4</v>
          </cell>
        </row>
        <row r="207">
          <cell r="B207" t="str">
            <v>40g</v>
          </cell>
          <cell r="C207">
            <v>40</v>
          </cell>
          <cell r="D207">
            <v>40</v>
          </cell>
          <cell r="E207" t="str">
            <v>x</v>
          </cell>
          <cell r="F207">
            <v>3</v>
          </cell>
          <cell r="G207">
            <v>34</v>
          </cell>
          <cell r="H207" t="str">
            <v>PE-HD 40x3,0</v>
          </cell>
          <cell r="I207" t="str">
            <v>Potrubí kanalizační Geberit PE-HD 40x3,0</v>
          </cell>
          <cell r="K207">
            <v>0.12566370614359174</v>
          </cell>
          <cell r="L207">
            <v>9.0792027688745035E-4</v>
          </cell>
        </row>
        <row r="208">
          <cell r="B208" t="str">
            <v>50g</v>
          </cell>
          <cell r="C208">
            <v>50</v>
          </cell>
          <cell r="D208">
            <v>50</v>
          </cell>
          <cell r="E208" t="str">
            <v>x</v>
          </cell>
          <cell r="F208">
            <v>3</v>
          </cell>
          <cell r="G208">
            <v>44</v>
          </cell>
          <cell r="H208" t="str">
            <v>PE-HD 50x3,0</v>
          </cell>
          <cell r="I208" t="str">
            <v>Potrubí kanalizační Geberit PE-HD 50x3,0</v>
          </cell>
          <cell r="K208">
            <v>0.15707963267948966</v>
          </cell>
          <cell r="L208">
            <v>1.5205308443374597E-3</v>
          </cell>
        </row>
        <row r="209">
          <cell r="B209" t="str">
            <v>56g</v>
          </cell>
          <cell r="C209">
            <v>56</v>
          </cell>
          <cell r="D209">
            <v>56</v>
          </cell>
          <cell r="E209" t="str">
            <v>x</v>
          </cell>
          <cell r="F209">
            <v>3</v>
          </cell>
          <cell r="G209">
            <v>50</v>
          </cell>
          <cell r="H209" t="str">
            <v>PE-HD 56x3,0</v>
          </cell>
          <cell r="I209" t="str">
            <v>Potrubí kanalizační Geberit PE-HD 56x3,0</v>
          </cell>
          <cell r="K209">
            <v>0.17592918860102841</v>
          </cell>
          <cell r="L209">
            <v>1.9634954084936209E-3</v>
          </cell>
        </row>
        <row r="210">
          <cell r="B210" t="str">
            <v>60g</v>
          </cell>
          <cell r="C210">
            <v>60</v>
          </cell>
          <cell r="D210">
            <v>63</v>
          </cell>
          <cell r="E210" t="str">
            <v>x</v>
          </cell>
          <cell r="F210">
            <v>3</v>
          </cell>
          <cell r="G210">
            <v>57</v>
          </cell>
          <cell r="H210" t="str">
            <v>PE-HD 60x3,0</v>
          </cell>
          <cell r="I210" t="str">
            <v>Potrubí kanalizační Geberit PE-HD 60x3,0</v>
          </cell>
          <cell r="K210">
            <v>0.19792033717615698</v>
          </cell>
          <cell r="L210">
            <v>2.5517586328783095E-3</v>
          </cell>
        </row>
        <row r="211">
          <cell r="B211" t="str">
            <v>70g</v>
          </cell>
          <cell r="C211">
            <v>70</v>
          </cell>
          <cell r="D211">
            <v>75</v>
          </cell>
          <cell r="E211" t="str">
            <v>x</v>
          </cell>
          <cell r="F211">
            <v>3</v>
          </cell>
          <cell r="G211">
            <v>69</v>
          </cell>
          <cell r="H211" t="str">
            <v>PE-HD 70x3,0</v>
          </cell>
          <cell r="I211" t="str">
            <v>Potrubí kanalizační Geberit PE-HD 70x3,0</v>
          </cell>
          <cell r="K211">
            <v>0.23561944901923448</v>
          </cell>
          <cell r="L211">
            <v>3.7392806559352516E-3</v>
          </cell>
        </row>
        <row r="212">
          <cell r="B212" t="str">
            <v>90g</v>
          </cell>
          <cell r="C212">
            <v>90</v>
          </cell>
          <cell r="D212">
            <v>90</v>
          </cell>
          <cell r="E212" t="str">
            <v>x</v>
          </cell>
          <cell r="F212">
            <v>3.5</v>
          </cell>
          <cell r="G212">
            <v>83</v>
          </cell>
          <cell r="H212" t="str">
            <v>PE-HD 90x3,5</v>
          </cell>
          <cell r="I212" t="str">
            <v>Potrubí kanalizační Geberit PE-HD 90x3,5</v>
          </cell>
          <cell r="K212">
            <v>0.28274333882308139</v>
          </cell>
          <cell r="L212">
            <v>5.4106079476450219E-3</v>
          </cell>
        </row>
        <row r="213">
          <cell r="B213" t="str">
            <v>100g</v>
          </cell>
          <cell r="C213">
            <v>100</v>
          </cell>
          <cell r="D213">
            <v>110</v>
          </cell>
          <cell r="E213" t="str">
            <v>x</v>
          </cell>
          <cell r="F213">
            <v>4.3</v>
          </cell>
          <cell r="G213">
            <v>101.4</v>
          </cell>
          <cell r="H213" t="str">
            <v>PE-HD 100x4,3</v>
          </cell>
          <cell r="I213" t="str">
            <v>Potrubí kanalizační Geberit PE-HD 100x4,3</v>
          </cell>
          <cell r="K213">
            <v>0.34557519189487729</v>
          </cell>
          <cell r="L213">
            <v>8.0754325001260278E-3</v>
          </cell>
        </row>
        <row r="214">
          <cell r="B214" t="str">
            <v>125g</v>
          </cell>
          <cell r="C214">
            <v>125</v>
          </cell>
          <cell r="D214">
            <v>125</v>
          </cell>
          <cell r="E214" t="str">
            <v>x</v>
          </cell>
          <cell r="F214">
            <v>4.9000000000000004</v>
          </cell>
          <cell r="G214">
            <v>115.2</v>
          </cell>
          <cell r="H214" t="str">
            <v>PE-HD 125x4,9</v>
          </cell>
          <cell r="I214" t="str">
            <v>Potrubí kanalizační Geberit PE-HD 125x4,9</v>
          </cell>
          <cell r="K214">
            <v>0.39269908169872414</v>
          </cell>
          <cell r="L214">
            <v>1.0423050442374071E-2</v>
          </cell>
        </row>
        <row r="215">
          <cell r="B215" t="str">
            <v>150g</v>
          </cell>
          <cell r="C215">
            <v>150</v>
          </cell>
          <cell r="D215">
            <v>160</v>
          </cell>
          <cell r="E215" t="str">
            <v>x</v>
          </cell>
          <cell r="F215">
            <v>6.2</v>
          </cell>
          <cell r="G215">
            <v>147.6</v>
          </cell>
          <cell r="H215" t="str">
            <v>PE-HD 150x6,2</v>
          </cell>
          <cell r="I215" t="str">
            <v>Potrubí kanalizační Geberit PE-HD 150x6,2</v>
          </cell>
          <cell r="K215">
            <v>0.50265482457436694</v>
          </cell>
          <cell r="L215">
            <v>1.7110495892217588E-2</v>
          </cell>
        </row>
        <row r="216">
          <cell r="B216" t="str">
            <v>200g</v>
          </cell>
          <cell r="C216">
            <v>200</v>
          </cell>
          <cell r="D216">
            <v>200</v>
          </cell>
          <cell r="E216" t="str">
            <v>x</v>
          </cell>
          <cell r="F216">
            <v>6.2</v>
          </cell>
          <cell r="G216">
            <v>187.6</v>
          </cell>
          <cell r="H216" t="str">
            <v>PE-HD 200x6,2</v>
          </cell>
          <cell r="I216" t="str">
            <v>Potrubí kanalizační Geberit PE-HD 200x6,2</v>
          </cell>
          <cell r="K216">
            <v>0.62831853071795862</v>
          </cell>
          <cell r="L216">
            <v>2.7641114467050577E-2</v>
          </cell>
        </row>
        <row r="217">
          <cell r="B217" t="str">
            <v>250g</v>
          </cell>
          <cell r="C217">
            <v>250</v>
          </cell>
          <cell r="D217">
            <v>250</v>
          </cell>
          <cell r="E217" t="str">
            <v>x</v>
          </cell>
          <cell r="F217">
            <v>7.8</v>
          </cell>
          <cell r="G217">
            <v>234.4</v>
          </cell>
          <cell r="H217" t="str">
            <v>PE-HD 250x7,8</v>
          </cell>
          <cell r="I217" t="str">
            <v>Potrubí kanalizační Geberit PE-HD 250x7,8</v>
          </cell>
          <cell r="K217">
            <v>0.78539816339744828</v>
          </cell>
          <cell r="L217">
            <v>4.3152414034884824E-2</v>
          </cell>
        </row>
        <row r="218">
          <cell r="B218" t="str">
            <v>300g</v>
          </cell>
          <cell r="C218">
            <v>300</v>
          </cell>
          <cell r="D218">
            <v>315</v>
          </cell>
          <cell r="E218" t="str">
            <v>x</v>
          </cell>
          <cell r="F218">
            <v>9.8000000000000007</v>
          </cell>
          <cell r="G218">
            <v>295.39999999999998</v>
          </cell>
          <cell r="H218" t="str">
            <v>PE-HD 300x9,8</v>
          </cell>
          <cell r="I218" t="str">
            <v>Potrubí kanalizační Geberit PE-HD 300x9,8</v>
          </cell>
          <cell r="K218">
            <v>0.9896016858807849</v>
          </cell>
          <cell r="L218">
            <v>6.8534754799930875E-2</v>
          </cell>
        </row>
        <row r="219">
          <cell r="B219" t="str">
            <v>50ppa</v>
          </cell>
          <cell r="C219" t="str">
            <v>50</v>
          </cell>
          <cell r="D219">
            <v>50</v>
          </cell>
          <cell r="E219" t="str">
            <v>x</v>
          </cell>
          <cell r="F219">
            <v>1.8</v>
          </cell>
          <cell r="G219">
            <v>46.4</v>
          </cell>
          <cell r="H219" t="str">
            <v>PPA 50x1,8</v>
          </cell>
          <cell r="I219" t="str">
            <v>Potrubí kanalizační PPA 50x1,8</v>
          </cell>
          <cell r="K219">
            <v>0.15707963267948966</v>
          </cell>
          <cell r="L219">
            <v>1.6909308298681701E-3</v>
          </cell>
          <cell r="O219">
            <v>0</v>
          </cell>
        </row>
        <row r="220">
          <cell r="B220" t="str">
            <v>75ppa</v>
          </cell>
          <cell r="C220" t="str">
            <v>75</v>
          </cell>
          <cell r="D220">
            <v>75</v>
          </cell>
          <cell r="E220" t="str">
            <v>x</v>
          </cell>
          <cell r="F220">
            <v>2.2999999999999998</v>
          </cell>
          <cell r="G220">
            <v>70.400000000000006</v>
          </cell>
          <cell r="H220" t="str">
            <v>PPA 75x2,3</v>
          </cell>
          <cell r="I220" t="str">
            <v>Potrubí kanalizační PPA 75x2,3</v>
          </cell>
          <cell r="K220">
            <v>0.23561944901923448</v>
          </cell>
          <cell r="L220">
            <v>3.8925589615038973E-3</v>
          </cell>
          <cell r="O220">
            <v>0</v>
          </cell>
        </row>
        <row r="221">
          <cell r="B221" t="str">
            <v>90ppa</v>
          </cell>
          <cell r="C221" t="str">
            <v>90</v>
          </cell>
          <cell r="D221">
            <v>90</v>
          </cell>
          <cell r="E221" t="str">
            <v>x</v>
          </cell>
          <cell r="F221">
            <v>2.8</v>
          </cell>
          <cell r="G221">
            <v>84.4</v>
          </cell>
          <cell r="H221" t="str">
            <v>PPA 90x2,8</v>
          </cell>
          <cell r="I221" t="str">
            <v>Potrubí kanalizační PPA 90x2,8</v>
          </cell>
          <cell r="K221">
            <v>0.28274333882308139</v>
          </cell>
          <cell r="L221">
            <v>5.5946738612188476E-3</v>
          </cell>
          <cell r="O221">
            <v>0</v>
          </cell>
        </row>
        <row r="222">
          <cell r="B222" t="str">
            <v>110ppa</v>
          </cell>
          <cell r="C222" t="str">
            <v>110</v>
          </cell>
          <cell r="D222">
            <v>110</v>
          </cell>
          <cell r="E222" t="str">
            <v>x</v>
          </cell>
          <cell r="F222">
            <v>3.4</v>
          </cell>
          <cell r="G222">
            <v>103.2</v>
          </cell>
          <cell r="H222" t="str">
            <v>PPA 110x3,4</v>
          </cell>
          <cell r="I222" t="str">
            <v>Potrubí kanalizační PPA 110x3,4</v>
          </cell>
          <cell r="K222">
            <v>0.34557519189487729</v>
          </cell>
          <cell r="L222">
            <v>8.3646789357420398E-3</v>
          </cell>
          <cell r="O222">
            <v>0</v>
          </cell>
        </row>
        <row r="223">
          <cell r="B223" t="str">
            <v>125ppa</v>
          </cell>
          <cell r="C223" t="str">
            <v>125</v>
          </cell>
          <cell r="D223">
            <v>125</v>
          </cell>
          <cell r="E223" t="str">
            <v>x</v>
          </cell>
          <cell r="F223">
            <v>3.9</v>
          </cell>
          <cell r="G223">
            <v>117.2</v>
          </cell>
          <cell r="H223" t="str">
            <v>PPA 125x3,9</v>
          </cell>
          <cell r="I223" t="str">
            <v>Potrubí kanalizační PPA 125x3,9</v>
          </cell>
          <cell r="K223">
            <v>0.39269908169872414</v>
          </cell>
          <cell r="L223">
            <v>1.0788103508721206E-2</v>
          </cell>
          <cell r="O223">
            <v>0</v>
          </cell>
        </row>
        <row r="224">
          <cell r="B224" t="str">
            <v>160ppa</v>
          </cell>
          <cell r="C224" t="str">
            <v>160</v>
          </cell>
          <cell r="D224">
            <v>160</v>
          </cell>
          <cell r="E224" t="str">
            <v>x</v>
          </cell>
          <cell r="F224">
            <v>4.9000000000000004</v>
          </cell>
          <cell r="G224">
            <v>150.19999999999999</v>
          </cell>
          <cell r="H224" t="str">
            <v>PPA 160x4,9</v>
          </cell>
          <cell r="I224" t="str">
            <v>Potrubí kanalizační PPA 160x4,9</v>
          </cell>
          <cell r="K224">
            <v>0.50265482457436694</v>
          </cell>
          <cell r="L224">
            <v>1.7718613982172969E-2</v>
          </cell>
          <cell r="O224">
            <v>0</v>
          </cell>
        </row>
        <row r="225">
          <cell r="B225" t="str">
            <v>200ppa</v>
          </cell>
          <cell r="C225">
            <v>200</v>
          </cell>
          <cell r="D225">
            <v>200</v>
          </cell>
          <cell r="E225" t="str">
            <v>x</v>
          </cell>
          <cell r="F225">
            <v>6.2</v>
          </cell>
          <cell r="G225">
            <v>187.6</v>
          </cell>
          <cell r="H225" t="str">
            <v>PPA 200x6,2</v>
          </cell>
          <cell r="I225" t="str">
            <v>Potrubí kanalizační PPA 200x6,2</v>
          </cell>
          <cell r="K225">
            <v>0.62831853071795862</v>
          </cell>
          <cell r="L225">
            <v>2.7641114467050577E-2</v>
          </cell>
          <cell r="O225">
            <v>0</v>
          </cell>
        </row>
        <row r="226">
          <cell r="B226" t="str">
            <v>10gm</v>
          </cell>
          <cell r="C226">
            <v>10</v>
          </cell>
          <cell r="D226">
            <v>12</v>
          </cell>
          <cell r="F226">
            <v>1</v>
          </cell>
          <cell r="G226">
            <v>10</v>
          </cell>
          <cell r="H226" t="str">
            <v>Mapress 12x1,0</v>
          </cell>
          <cell r="I226" t="str">
            <v>Potrubí nerezové Geberit Mapress 12x1,0</v>
          </cell>
          <cell r="AF226">
            <v>30</v>
          </cell>
          <cell r="AG226">
            <v>30</v>
          </cell>
          <cell r="AH226">
            <v>13</v>
          </cell>
        </row>
        <row r="227">
          <cell r="B227" t="str">
            <v>12gm</v>
          </cell>
          <cell r="C227">
            <v>12</v>
          </cell>
          <cell r="D227">
            <v>15</v>
          </cell>
          <cell r="F227">
            <v>1</v>
          </cell>
          <cell r="G227">
            <v>13</v>
          </cell>
          <cell r="H227" t="str">
            <v>Mapress 15x1,0</v>
          </cell>
          <cell r="I227" t="str">
            <v>Potrubí nerezové Geberit Mapress 15x1,0</v>
          </cell>
          <cell r="AF227">
            <v>30</v>
          </cell>
          <cell r="AG227">
            <v>30</v>
          </cell>
          <cell r="AH227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4"/>
  <sheetViews>
    <sheetView tabSelected="1" view="pageBreakPreview" zoomScaleNormal="85" zoomScaleSheetLayoutView="100" workbookViewId="0">
      <selection activeCell="F38" sqref="F38"/>
    </sheetView>
  </sheetViews>
  <sheetFormatPr defaultColWidth="9.109375" defaultRowHeight="13.2"/>
  <cols>
    <col min="1" max="1" width="14.44140625" style="105" customWidth="1"/>
    <col min="2" max="2" width="40.33203125" style="105" customWidth="1"/>
    <col min="3" max="3" width="14" style="105" customWidth="1"/>
    <col min="4" max="4" width="17.33203125" style="113" customWidth="1"/>
    <col min="5" max="5" width="23.21875" style="114" customWidth="1"/>
    <col min="6" max="6" width="14.44140625" style="105" customWidth="1"/>
    <col min="7" max="7" width="14.109375" style="105" customWidth="1"/>
    <col min="8" max="8" width="15.6640625" style="105" customWidth="1"/>
    <col min="9" max="9" width="15.109375" style="105" customWidth="1"/>
    <col min="10" max="10" width="17.109375" style="105" customWidth="1"/>
    <col min="11" max="11" width="17.33203125" style="105" customWidth="1"/>
    <col min="12" max="12" width="16.109375" style="105" customWidth="1"/>
    <col min="13" max="16384" width="9.109375" style="105"/>
  </cols>
  <sheetData>
    <row r="1" spans="1:5">
      <c r="A1" s="544"/>
      <c r="B1" s="544"/>
      <c r="C1" s="544"/>
      <c r="D1" s="544"/>
      <c r="E1" s="544"/>
    </row>
    <row r="2" spans="1:5">
      <c r="A2" s="544"/>
      <c r="B2" s="544"/>
      <c r="C2" s="106" t="s">
        <v>48</v>
      </c>
      <c r="D2" s="106"/>
      <c r="E2" s="107"/>
    </row>
    <row r="3" spans="1:5">
      <c r="A3" s="544"/>
      <c r="B3" s="544"/>
      <c r="C3" s="108" t="s">
        <v>49</v>
      </c>
      <c r="D3" s="108"/>
      <c r="E3" s="109" t="s">
        <v>50</v>
      </c>
    </row>
    <row r="4" spans="1:5">
      <c r="A4" s="544"/>
      <c r="B4" s="544"/>
      <c r="C4" s="108" t="s">
        <v>51</v>
      </c>
      <c r="D4" s="108"/>
      <c r="E4" s="109" t="s">
        <v>80</v>
      </c>
    </row>
    <row r="5" spans="1:5" ht="22.8" customHeight="1">
      <c r="A5" s="544"/>
      <c r="B5" s="544"/>
      <c r="C5" s="549" t="s">
        <v>118</v>
      </c>
      <c r="D5" s="549"/>
      <c r="E5" s="150" t="s">
        <v>53</v>
      </c>
    </row>
    <row r="6" spans="1:5">
      <c r="A6" s="544"/>
      <c r="B6" s="544"/>
      <c r="C6" s="544"/>
      <c r="D6" s="544"/>
      <c r="E6" s="544"/>
    </row>
    <row r="7" spans="1:5">
      <c r="A7" s="544"/>
      <c r="B7" s="544"/>
      <c r="C7" s="544"/>
      <c r="D7" s="544"/>
      <c r="E7" s="544"/>
    </row>
    <row r="8" spans="1:5">
      <c r="A8" s="545" t="s">
        <v>203</v>
      </c>
      <c r="B8" s="545"/>
      <c r="C8" s="545"/>
      <c r="D8" s="545"/>
      <c r="E8" s="545"/>
    </row>
    <row r="9" spans="1:5">
      <c r="A9" s="545"/>
      <c r="B9" s="545"/>
      <c r="C9" s="545"/>
      <c r="D9" s="545"/>
      <c r="E9" s="545"/>
    </row>
    <row r="10" spans="1:5" ht="17.399999999999999" customHeight="1">
      <c r="A10" s="544"/>
      <c r="B10" s="544"/>
      <c r="C10" s="544"/>
      <c r="D10" s="544"/>
      <c r="E10" s="544"/>
    </row>
    <row r="11" spans="1:5" ht="13.8">
      <c r="A11" s="546" t="s">
        <v>81</v>
      </c>
      <c r="B11" s="546"/>
      <c r="C11" s="546"/>
      <c r="D11" s="546"/>
      <c r="E11" s="546"/>
    </row>
    <row r="12" spans="1:5">
      <c r="A12" s="111" t="s">
        <v>82</v>
      </c>
      <c r="B12" s="547" t="s">
        <v>204</v>
      </c>
      <c r="C12" s="547"/>
      <c r="D12" s="547"/>
      <c r="E12" s="547"/>
    </row>
    <row r="13" spans="1:5">
      <c r="A13" s="112" t="s">
        <v>83</v>
      </c>
      <c r="B13" s="548" t="s">
        <v>205</v>
      </c>
      <c r="C13" s="548"/>
      <c r="D13" s="548"/>
      <c r="E13" s="548"/>
    </row>
    <row r="14" spans="1:5">
      <c r="A14" s="112" t="s">
        <v>84</v>
      </c>
      <c r="B14" s="548" t="s">
        <v>206</v>
      </c>
      <c r="C14" s="548"/>
      <c r="D14" s="548"/>
      <c r="E14" s="548"/>
    </row>
    <row r="15" spans="1:5">
      <c r="A15" s="112" t="s">
        <v>85</v>
      </c>
      <c r="B15" s="543" t="s">
        <v>207</v>
      </c>
      <c r="C15" s="543"/>
      <c r="D15" s="543"/>
      <c r="E15" s="543"/>
    </row>
    <row r="16" spans="1:5" ht="15.6">
      <c r="A16" s="112" t="s">
        <v>86</v>
      </c>
      <c r="B16" s="543" t="s">
        <v>211</v>
      </c>
      <c r="C16" s="543"/>
      <c r="D16" s="543"/>
      <c r="E16" s="543"/>
    </row>
    <row r="17" spans="1:12" ht="17.399999999999999">
      <c r="B17" s="6"/>
      <c r="C17" s="6"/>
      <c r="D17" s="6"/>
      <c r="E17" s="110"/>
    </row>
    <row r="18" spans="1:12" ht="14.4" thickBot="1">
      <c r="A18" s="546" t="s">
        <v>87</v>
      </c>
      <c r="B18" s="546"/>
      <c r="C18" s="546"/>
      <c r="D18" s="546"/>
      <c r="E18" s="546"/>
      <c r="F18" s="527"/>
      <c r="G18" s="527"/>
      <c r="H18" s="527"/>
      <c r="I18" s="527"/>
      <c r="J18" s="527"/>
      <c r="K18" s="527"/>
      <c r="L18" s="527"/>
    </row>
    <row r="19" spans="1:12" ht="17.399999999999999" customHeight="1">
      <c r="A19" s="544"/>
      <c r="B19" s="544"/>
      <c r="C19" s="544"/>
      <c r="D19" s="544"/>
      <c r="E19" s="544"/>
      <c r="F19" s="512" t="s">
        <v>715</v>
      </c>
      <c r="G19" s="513" t="s">
        <v>714</v>
      </c>
      <c r="H19" s="513" t="s">
        <v>717</v>
      </c>
      <c r="I19" s="513" t="s">
        <v>716</v>
      </c>
      <c r="J19" s="513" t="s">
        <v>208</v>
      </c>
      <c r="K19" s="513" t="s">
        <v>209</v>
      </c>
      <c r="L19" s="514" t="s">
        <v>210</v>
      </c>
    </row>
    <row r="20" spans="1:12">
      <c r="A20" s="121" t="s">
        <v>89</v>
      </c>
      <c r="B20" s="119" t="s">
        <v>54</v>
      </c>
      <c r="C20" s="120"/>
      <c r="D20" s="120"/>
      <c r="E20" s="119" t="s">
        <v>5</v>
      </c>
      <c r="F20" s="586"/>
      <c r="G20" s="587"/>
      <c r="H20" s="587"/>
      <c r="I20" s="587"/>
      <c r="J20" s="587"/>
      <c r="K20" s="587"/>
      <c r="L20" s="588"/>
    </row>
    <row r="21" spans="1:12" ht="15.6">
      <c r="A21" s="504">
        <v>1</v>
      </c>
      <c r="B21" s="551" t="s">
        <v>702</v>
      </c>
      <c r="C21" s="552"/>
      <c r="D21" s="552"/>
      <c r="E21" s="505">
        <f>SUM(F21:L21)</f>
        <v>0</v>
      </c>
      <c r="F21" s="515">
        <f>F22+F23</f>
        <v>0</v>
      </c>
      <c r="G21" s="509">
        <f t="shared" ref="F21:L21" si="0">G22+G23</f>
        <v>0</v>
      </c>
      <c r="H21" s="509">
        <f t="shared" si="0"/>
        <v>0</v>
      </c>
      <c r="I21" s="509">
        <f t="shared" si="0"/>
        <v>0</v>
      </c>
      <c r="J21" s="509">
        <f t="shared" si="0"/>
        <v>0</v>
      </c>
      <c r="K21" s="509">
        <f t="shared" si="0"/>
        <v>0</v>
      </c>
      <c r="L21" s="516">
        <f t="shared" si="0"/>
        <v>0</v>
      </c>
    </row>
    <row r="22" spans="1:12" s="286" customFormat="1">
      <c r="A22" s="503" t="s">
        <v>156</v>
      </c>
      <c r="B22" s="554" t="s">
        <v>310</v>
      </c>
      <c r="C22" s="554"/>
      <c r="D22" s="554"/>
      <c r="E22" s="510">
        <f>SUM(F22:L22)</f>
        <v>0</v>
      </c>
      <c r="F22" s="517">
        <f>ARS_toalety!O131</f>
        <v>0</v>
      </c>
      <c r="G22" s="510">
        <f>ARS_toalety!P131</f>
        <v>0</v>
      </c>
      <c r="H22" s="510">
        <f>ARS_toalety!Q131</f>
        <v>0</v>
      </c>
      <c r="I22" s="510">
        <f>ARS_toalety!R131</f>
        <v>0</v>
      </c>
      <c r="J22" s="510">
        <f>ARS_toalety!S131</f>
        <v>0</v>
      </c>
      <c r="K22" s="510">
        <f>ARS_toalety!T131</f>
        <v>0</v>
      </c>
      <c r="L22" s="518">
        <f>ARS_toalety!U131</f>
        <v>0</v>
      </c>
    </row>
    <row r="23" spans="1:12" s="286" customFormat="1">
      <c r="A23" s="503" t="s">
        <v>157</v>
      </c>
      <c r="B23" s="554" t="s">
        <v>311</v>
      </c>
      <c r="C23" s="554"/>
      <c r="D23" s="554"/>
      <c r="E23" s="510">
        <f>SUM(F23:L23)</f>
        <v>0</v>
      </c>
      <c r="F23" s="517">
        <v>0</v>
      </c>
      <c r="G23" s="510">
        <v>0</v>
      </c>
      <c r="H23" s="510">
        <v>0</v>
      </c>
      <c r="I23" s="510">
        <v>0</v>
      </c>
      <c r="J23" s="510">
        <f>ARS_kuchyňky!K95</f>
        <v>0</v>
      </c>
      <c r="K23" s="510">
        <f>ARS_kuchyňky!L95</f>
        <v>0</v>
      </c>
      <c r="L23" s="518">
        <f>ARS_kuchyňky!M95</f>
        <v>0</v>
      </c>
    </row>
    <row r="24" spans="1:12" s="118" customFormat="1" ht="15.6">
      <c r="A24" s="506">
        <v>2</v>
      </c>
      <c r="B24" s="550" t="s">
        <v>703</v>
      </c>
      <c r="C24" s="550"/>
      <c r="D24" s="550"/>
      <c r="E24" s="507" t="s">
        <v>360</v>
      </c>
      <c r="F24" s="519">
        <v>0</v>
      </c>
      <c r="G24" s="507">
        <v>0</v>
      </c>
      <c r="H24" s="507">
        <v>0</v>
      </c>
      <c r="I24" s="507">
        <v>0</v>
      </c>
      <c r="J24" s="507">
        <v>0</v>
      </c>
      <c r="K24" s="507">
        <v>0</v>
      </c>
      <c r="L24" s="520">
        <v>0</v>
      </c>
    </row>
    <row r="25" spans="1:12" s="118" customFormat="1" ht="15.6">
      <c r="A25" s="506">
        <v>3</v>
      </c>
      <c r="B25" s="550" t="s">
        <v>704</v>
      </c>
      <c r="C25" s="550"/>
      <c r="D25" s="550"/>
      <c r="E25" s="507" t="s">
        <v>360</v>
      </c>
      <c r="F25" s="519">
        <v>0</v>
      </c>
      <c r="G25" s="507">
        <v>0</v>
      </c>
      <c r="H25" s="507">
        <v>0</v>
      </c>
      <c r="I25" s="507">
        <v>0</v>
      </c>
      <c r="J25" s="507">
        <v>0</v>
      </c>
      <c r="K25" s="507">
        <v>0</v>
      </c>
      <c r="L25" s="520">
        <v>0</v>
      </c>
    </row>
    <row r="26" spans="1:12" ht="15.6">
      <c r="A26" s="508">
        <v>4</v>
      </c>
      <c r="B26" s="553" t="s">
        <v>705</v>
      </c>
      <c r="C26" s="553"/>
      <c r="D26" s="553"/>
      <c r="E26" s="505">
        <f>SUM(F26:L26)</f>
        <v>0</v>
      </c>
      <c r="F26" s="521">
        <f>'ZTI 2.PPa'!I58</f>
        <v>0</v>
      </c>
      <c r="G26" s="511">
        <f>'ZTI 2.PPb'!I57</f>
        <v>0</v>
      </c>
      <c r="H26" s="511">
        <f>'ZTI 1.PPa'!I53</f>
        <v>0</v>
      </c>
      <c r="I26" s="511">
        <f>'ZTI 1.PPbc'!I82</f>
        <v>0</v>
      </c>
      <c r="J26" s="509">
        <f>'ZTI 2.NP'!I82</f>
        <v>0</v>
      </c>
      <c r="K26" s="509">
        <f>'ZTI 4.NP'!I100</f>
        <v>0</v>
      </c>
      <c r="L26" s="516">
        <f>'ZTI 5.NP'!I101</f>
        <v>0</v>
      </c>
    </row>
    <row r="27" spans="1:12" ht="13.95" customHeight="1">
      <c r="A27" s="508">
        <v>5</v>
      </c>
      <c r="B27" s="553" t="s">
        <v>706</v>
      </c>
      <c r="C27" s="553"/>
      <c r="D27" s="553"/>
      <c r="E27" s="505">
        <f>SUM(F27:L27)</f>
        <v>0</v>
      </c>
      <c r="F27" s="515">
        <f>'ELE 2.PPa'!H73</f>
        <v>0</v>
      </c>
      <c r="G27" s="509">
        <f>'ELE 2.PPb'!H72</f>
        <v>0</v>
      </c>
      <c r="H27" s="509">
        <f>'ELE 1.PPa'!H68</f>
        <v>0</v>
      </c>
      <c r="I27" s="509">
        <f>'ELE 1.PPbc'!H114</f>
        <v>0</v>
      </c>
      <c r="J27" s="509">
        <f>'ELE 2.NP'!H70</f>
        <v>0</v>
      </c>
      <c r="K27" s="509">
        <f>'ELE 4.NP'!H74</f>
        <v>0</v>
      </c>
      <c r="L27" s="516">
        <f>'ELE 5.NP'!H75</f>
        <v>0</v>
      </c>
    </row>
    <row r="28" spans="1:12" s="118" customFormat="1" ht="15.6">
      <c r="A28" s="506">
        <v>6</v>
      </c>
      <c r="B28" s="550" t="s">
        <v>707</v>
      </c>
      <c r="C28" s="550"/>
      <c r="D28" s="550"/>
      <c r="E28" s="507" t="s">
        <v>360</v>
      </c>
      <c r="F28" s="519">
        <v>0</v>
      </c>
      <c r="G28" s="507">
        <v>0</v>
      </c>
      <c r="H28" s="507">
        <v>0</v>
      </c>
      <c r="I28" s="507">
        <v>0</v>
      </c>
      <c r="J28" s="507">
        <v>0</v>
      </c>
      <c r="K28" s="507">
        <v>0</v>
      </c>
      <c r="L28" s="520">
        <v>0</v>
      </c>
    </row>
    <row r="29" spans="1:12" s="118" customFormat="1" ht="15.6">
      <c r="A29" s="506">
        <v>7</v>
      </c>
      <c r="B29" s="550" t="s">
        <v>708</v>
      </c>
      <c r="C29" s="550"/>
      <c r="D29" s="550"/>
      <c r="E29" s="507" t="s">
        <v>360</v>
      </c>
      <c r="F29" s="519">
        <v>0</v>
      </c>
      <c r="G29" s="507">
        <v>0</v>
      </c>
      <c r="H29" s="507">
        <v>0</v>
      </c>
      <c r="I29" s="507">
        <v>0</v>
      </c>
      <c r="J29" s="507">
        <v>0</v>
      </c>
      <c r="K29" s="507">
        <v>0</v>
      </c>
      <c r="L29" s="520">
        <v>0</v>
      </c>
    </row>
    <row r="30" spans="1:12" s="118" customFormat="1" ht="13.95" customHeight="1">
      <c r="A30" s="506">
        <v>8</v>
      </c>
      <c r="B30" s="550" t="s">
        <v>709</v>
      </c>
      <c r="C30" s="550"/>
      <c r="D30" s="550"/>
      <c r="E30" s="507" t="s">
        <v>360</v>
      </c>
      <c r="F30" s="519">
        <v>0</v>
      </c>
      <c r="G30" s="507">
        <v>0</v>
      </c>
      <c r="H30" s="507">
        <v>0</v>
      </c>
      <c r="I30" s="507">
        <v>0</v>
      </c>
      <c r="J30" s="507">
        <v>0</v>
      </c>
      <c r="K30" s="507">
        <v>0</v>
      </c>
      <c r="L30" s="520">
        <v>0</v>
      </c>
    </row>
    <row r="31" spans="1:12" s="118" customFormat="1" ht="13.95" customHeight="1">
      <c r="A31" s="506">
        <v>9</v>
      </c>
      <c r="B31" s="550" t="s">
        <v>710</v>
      </c>
      <c r="C31" s="550"/>
      <c r="D31" s="550"/>
      <c r="E31" s="507" t="s">
        <v>360</v>
      </c>
      <c r="F31" s="519">
        <v>0</v>
      </c>
      <c r="G31" s="507">
        <v>0</v>
      </c>
      <c r="H31" s="507">
        <v>0</v>
      </c>
      <c r="I31" s="507">
        <v>0</v>
      </c>
      <c r="J31" s="507">
        <v>0</v>
      </c>
      <c r="K31" s="507">
        <v>0</v>
      </c>
      <c r="L31" s="520">
        <v>0</v>
      </c>
    </row>
    <row r="32" spans="1:12" s="118" customFormat="1" ht="13.95" customHeight="1">
      <c r="A32" s="506">
        <v>10</v>
      </c>
      <c r="B32" s="550" t="s">
        <v>711</v>
      </c>
      <c r="C32" s="550"/>
      <c r="D32" s="550"/>
      <c r="E32" s="507" t="s">
        <v>360</v>
      </c>
      <c r="F32" s="519">
        <v>0</v>
      </c>
      <c r="G32" s="507">
        <v>0</v>
      </c>
      <c r="H32" s="507">
        <v>0</v>
      </c>
      <c r="I32" s="507">
        <v>0</v>
      </c>
      <c r="J32" s="507">
        <v>0</v>
      </c>
      <c r="K32" s="507">
        <v>0</v>
      </c>
      <c r="L32" s="520">
        <v>0</v>
      </c>
    </row>
    <row r="33" spans="1:12" s="118" customFormat="1" ht="13.95" customHeight="1">
      <c r="A33" s="506">
        <v>11</v>
      </c>
      <c r="B33" s="550" t="s">
        <v>712</v>
      </c>
      <c r="C33" s="550"/>
      <c r="D33" s="550"/>
      <c r="E33" s="507" t="s">
        <v>360</v>
      </c>
      <c r="F33" s="519">
        <v>0</v>
      </c>
      <c r="G33" s="507">
        <v>0</v>
      </c>
      <c r="H33" s="507">
        <v>0</v>
      </c>
      <c r="I33" s="507">
        <v>0</v>
      </c>
      <c r="J33" s="507">
        <v>0</v>
      </c>
      <c r="K33" s="507">
        <v>0</v>
      </c>
      <c r="L33" s="520">
        <v>0</v>
      </c>
    </row>
    <row r="34" spans="1:12" ht="13.95" customHeight="1">
      <c r="A34" s="508">
        <v>12</v>
      </c>
      <c r="B34" s="553" t="s">
        <v>202</v>
      </c>
      <c r="C34" s="553"/>
      <c r="D34" s="553"/>
      <c r="E34" s="505">
        <f>SUM(F34:L34)</f>
        <v>0</v>
      </c>
      <c r="F34" s="515">
        <v>0</v>
      </c>
      <c r="G34" s="509">
        <v>0</v>
      </c>
      <c r="H34" s="509">
        <v>0</v>
      </c>
      <c r="I34" s="509">
        <v>0</v>
      </c>
      <c r="J34" s="509">
        <v>0</v>
      </c>
      <c r="K34" s="509">
        <v>0</v>
      </c>
      <c r="L34" s="516">
        <v>0</v>
      </c>
    </row>
    <row r="35" spans="1:12" ht="15.6">
      <c r="A35" s="508">
        <v>13</v>
      </c>
      <c r="B35" s="553" t="s">
        <v>713</v>
      </c>
      <c r="C35" s="553"/>
      <c r="D35" s="553"/>
      <c r="E35" s="505">
        <f>SUM(F35:L35)</f>
        <v>0</v>
      </c>
      <c r="F35" s="515">
        <f t="shared" ref="E35:L35" si="1">SUM(F21,F26,F27)*0.03</f>
        <v>0</v>
      </c>
      <c r="G35" s="509">
        <f t="shared" si="1"/>
        <v>0</v>
      </c>
      <c r="H35" s="509">
        <f t="shared" si="1"/>
        <v>0</v>
      </c>
      <c r="I35" s="509">
        <f t="shared" si="1"/>
        <v>0</v>
      </c>
      <c r="J35" s="509">
        <f t="shared" si="1"/>
        <v>0</v>
      </c>
      <c r="K35" s="509">
        <f t="shared" si="1"/>
        <v>0</v>
      </c>
      <c r="L35" s="516">
        <f t="shared" si="1"/>
        <v>0</v>
      </c>
    </row>
    <row r="36" spans="1:12">
      <c r="F36" s="522"/>
      <c r="G36" s="589"/>
      <c r="H36" s="589"/>
      <c r="I36" s="589"/>
      <c r="J36" s="589"/>
      <c r="K36" s="589"/>
      <c r="L36" s="523"/>
    </row>
    <row r="37" spans="1:12" ht="14.4" thickBot="1">
      <c r="A37" s="115" t="s">
        <v>5</v>
      </c>
      <c r="B37" s="116"/>
      <c r="C37" s="116"/>
      <c r="D37" s="116"/>
      <c r="E37" s="117">
        <f t="shared" ref="E37:L37" si="2">SUM(E21,E26,E27,E34+E35)</f>
        <v>0</v>
      </c>
      <c r="F37" s="524">
        <f t="shared" si="2"/>
        <v>0</v>
      </c>
      <c r="G37" s="525">
        <f t="shared" si="2"/>
        <v>0</v>
      </c>
      <c r="H37" s="525">
        <f t="shared" si="2"/>
        <v>0</v>
      </c>
      <c r="I37" s="525">
        <f t="shared" si="2"/>
        <v>0</v>
      </c>
      <c r="J37" s="525">
        <f t="shared" si="2"/>
        <v>0</v>
      </c>
      <c r="K37" s="525">
        <f t="shared" si="2"/>
        <v>0</v>
      </c>
      <c r="L37" s="526">
        <f t="shared" si="2"/>
        <v>0</v>
      </c>
    </row>
    <row r="39" spans="1:12" ht="13.8">
      <c r="A39" s="546" t="s">
        <v>88</v>
      </c>
      <c r="B39" s="546"/>
      <c r="C39" s="546"/>
      <c r="D39" s="546"/>
      <c r="E39" s="546"/>
    </row>
    <row r="40" spans="1:12">
      <c r="A40" s="149" t="s">
        <v>212</v>
      </c>
    </row>
    <row r="41" spans="1:12">
      <c r="A41" s="105" t="s">
        <v>109</v>
      </c>
    </row>
    <row r="42" spans="1:12">
      <c r="A42" s="105" t="s">
        <v>110</v>
      </c>
    </row>
    <row r="43" spans="1:12">
      <c r="A43" s="105" t="s">
        <v>111</v>
      </c>
    </row>
    <row r="44" spans="1:12">
      <c r="A44" s="105" t="s">
        <v>112</v>
      </c>
    </row>
    <row r="45" spans="1:12">
      <c r="A45" s="105" t="s">
        <v>113</v>
      </c>
    </row>
    <row r="46" spans="1:12">
      <c r="A46" s="105" t="s">
        <v>114</v>
      </c>
    </row>
    <row r="47" spans="1:12">
      <c r="A47" s="105" t="s">
        <v>115</v>
      </c>
    </row>
    <row r="48" spans="1:12">
      <c r="A48" s="105" t="s">
        <v>626</v>
      </c>
    </row>
    <row r="50" spans="1:2">
      <c r="A50" s="149" t="s">
        <v>386</v>
      </c>
    </row>
    <row r="51" spans="1:2">
      <c r="A51" s="105" t="s">
        <v>387</v>
      </c>
    </row>
    <row r="53" spans="1:2">
      <c r="A53" s="105" t="s">
        <v>107</v>
      </c>
      <c r="B53" s="151" t="s">
        <v>719</v>
      </c>
    </row>
    <row r="54" spans="1:2">
      <c r="A54" s="105" t="s">
        <v>108</v>
      </c>
      <c r="B54" s="173">
        <v>45533</v>
      </c>
    </row>
  </sheetData>
  <mergeCells count="31">
    <mergeCell ref="B29:D29"/>
    <mergeCell ref="B30:D30"/>
    <mergeCell ref="B35:D35"/>
    <mergeCell ref="A39:E39"/>
    <mergeCell ref="B31:D31"/>
    <mergeCell ref="B32:D32"/>
    <mergeCell ref="B33:D33"/>
    <mergeCell ref="B34:D34"/>
    <mergeCell ref="B28:D28"/>
    <mergeCell ref="B16:E16"/>
    <mergeCell ref="A18:E18"/>
    <mergeCell ref="B21:D21"/>
    <mergeCell ref="A19:E19"/>
    <mergeCell ref="B24:D24"/>
    <mergeCell ref="B25:D25"/>
    <mergeCell ref="B26:D26"/>
    <mergeCell ref="B27:D27"/>
    <mergeCell ref="B22:D22"/>
    <mergeCell ref="B23:D23"/>
    <mergeCell ref="B15:E15"/>
    <mergeCell ref="A1:E1"/>
    <mergeCell ref="A2:B5"/>
    <mergeCell ref="A6:E6"/>
    <mergeCell ref="A7:E7"/>
    <mergeCell ref="A8:E9"/>
    <mergeCell ref="A11:E11"/>
    <mergeCell ref="B12:E12"/>
    <mergeCell ref="B13:E13"/>
    <mergeCell ref="B14:E14"/>
    <mergeCell ref="A10:E10"/>
    <mergeCell ref="C5:D5"/>
  </mergeCells>
  <phoneticPr fontId="36" type="noConversion"/>
  <pageMargins left="0.7" right="0.7" top="0.78740157499999996" bottom="0.78740157499999996" header="0.3" footer="0.3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39"/>
  <sheetViews>
    <sheetView view="pageBreakPreview" zoomScaleNormal="85" zoomScaleSheetLayoutView="100" workbookViewId="0">
      <pane ySplit="1" topLeftCell="A2" activePane="bottomLeft" state="frozen"/>
      <selection pane="bottomLeft" activeCell="D16" sqref="D16"/>
    </sheetView>
  </sheetViews>
  <sheetFormatPr defaultColWidth="9.109375" defaultRowHeight="13.2" outlineLevelCol="1"/>
  <cols>
    <col min="1" max="1" width="1.88671875" style="36" customWidth="1"/>
    <col min="2" max="2" width="7.88671875" style="104" bestFit="1" customWidth="1"/>
    <col min="3" max="3" width="11" style="104" customWidth="1"/>
    <col min="4" max="4" width="83.88671875" style="36" customWidth="1"/>
    <col min="5" max="5" width="7.21875" style="36" customWidth="1"/>
    <col min="6" max="6" width="7.88671875" style="135" bestFit="1" customWidth="1" outlineLevel="1"/>
    <col min="7" max="12" width="7.21875" style="135" customWidth="1" outlineLevel="1"/>
    <col min="13" max="13" width="13.33203125" style="135" customWidth="1"/>
    <col min="14" max="14" width="11.33203125" style="53" customWidth="1"/>
    <col min="15" max="21" width="16.77734375" style="53" customWidth="1"/>
    <col min="22" max="22" width="18.77734375" style="53" customWidth="1"/>
    <col min="23" max="23" width="18.109375" style="52" customWidth="1"/>
    <col min="24" max="83" width="9.109375" style="36"/>
    <col min="84" max="84" width="0.77734375" style="36" customWidth="1"/>
    <col min="85" max="85" width="7.88671875" style="36" bestFit="1" customWidth="1"/>
    <col min="86" max="86" width="7.88671875" style="36" customWidth="1"/>
    <col min="87" max="87" width="81.33203125" style="36" customWidth="1"/>
    <col min="88" max="88" width="3.6640625" style="36" bestFit="1" customWidth="1"/>
    <col min="89" max="89" width="12.6640625" style="36" customWidth="1"/>
    <col min="90" max="90" width="11.33203125" style="36" bestFit="1" customWidth="1"/>
    <col min="91" max="91" width="22.33203125" style="36" customWidth="1"/>
    <col min="92" max="92" width="0.6640625" style="36" customWidth="1"/>
    <col min="93" max="93" width="9.33203125" style="36" customWidth="1"/>
    <col min="94" max="94" width="10.6640625" style="36" customWidth="1"/>
    <col min="95" max="95" width="12" style="36" bestFit="1" customWidth="1"/>
    <col min="96" max="96" width="11.33203125" style="36" bestFit="1" customWidth="1"/>
    <col min="97" max="339" width="9.109375" style="36"/>
    <col min="340" max="340" width="0.77734375" style="36" customWidth="1"/>
    <col min="341" max="341" width="7.88671875" style="36" bestFit="1" customWidth="1"/>
    <col min="342" max="342" width="7.88671875" style="36" customWidth="1"/>
    <col min="343" max="343" width="81.33203125" style="36" customWidth="1"/>
    <col min="344" max="344" width="3.6640625" style="36" bestFit="1" customWidth="1"/>
    <col min="345" max="345" width="12.6640625" style="36" customWidth="1"/>
    <col min="346" max="346" width="11.33203125" style="36" bestFit="1" customWidth="1"/>
    <col min="347" max="347" width="22.33203125" style="36" customWidth="1"/>
    <col min="348" max="348" width="0.6640625" style="36" customWidth="1"/>
    <col min="349" max="349" width="9.33203125" style="36" customWidth="1"/>
    <col min="350" max="350" width="10.6640625" style="36" customWidth="1"/>
    <col min="351" max="351" width="12" style="36" bestFit="1" customWidth="1"/>
    <col min="352" max="352" width="11.33203125" style="36" bestFit="1" customWidth="1"/>
    <col min="353" max="595" width="9.109375" style="36"/>
    <col min="596" max="596" width="0.77734375" style="36" customWidth="1"/>
    <col min="597" max="597" width="7.88671875" style="36" bestFit="1" customWidth="1"/>
    <col min="598" max="598" width="7.88671875" style="36" customWidth="1"/>
    <col min="599" max="599" width="81.33203125" style="36" customWidth="1"/>
    <col min="600" max="600" width="3.6640625" style="36" bestFit="1" customWidth="1"/>
    <col min="601" max="601" width="12.6640625" style="36" customWidth="1"/>
    <col min="602" max="602" width="11.33203125" style="36" bestFit="1" customWidth="1"/>
    <col min="603" max="603" width="22.33203125" style="36" customWidth="1"/>
    <col min="604" max="604" width="0.6640625" style="36" customWidth="1"/>
    <col min="605" max="605" width="9.33203125" style="36" customWidth="1"/>
    <col min="606" max="606" width="10.6640625" style="36" customWidth="1"/>
    <col min="607" max="607" width="12" style="36" bestFit="1" customWidth="1"/>
    <col min="608" max="608" width="11.33203125" style="36" bestFit="1" customWidth="1"/>
    <col min="609" max="851" width="9.109375" style="36"/>
    <col min="852" max="852" width="0.77734375" style="36" customWidth="1"/>
    <col min="853" max="853" width="7.88671875" style="36" bestFit="1" customWidth="1"/>
    <col min="854" max="854" width="7.88671875" style="36" customWidth="1"/>
    <col min="855" max="855" width="81.33203125" style="36" customWidth="1"/>
    <col min="856" max="856" width="3.6640625" style="36" bestFit="1" customWidth="1"/>
    <col min="857" max="857" width="12.6640625" style="36" customWidth="1"/>
    <col min="858" max="858" width="11.33203125" style="36" bestFit="1" customWidth="1"/>
    <col min="859" max="859" width="22.33203125" style="36" customWidth="1"/>
    <col min="860" max="860" width="0.6640625" style="36" customWidth="1"/>
    <col min="861" max="861" width="9.33203125" style="36" customWidth="1"/>
    <col min="862" max="862" width="10.6640625" style="36" customWidth="1"/>
    <col min="863" max="863" width="12" style="36" bestFit="1" customWidth="1"/>
    <col min="864" max="864" width="11.33203125" style="36" bestFit="1" customWidth="1"/>
    <col min="865" max="1107" width="9.109375" style="36"/>
    <col min="1108" max="1108" width="0.77734375" style="36" customWidth="1"/>
    <col min="1109" max="1109" width="7.88671875" style="36" bestFit="1" customWidth="1"/>
    <col min="1110" max="1110" width="7.88671875" style="36" customWidth="1"/>
    <col min="1111" max="1111" width="81.33203125" style="36" customWidth="1"/>
    <col min="1112" max="1112" width="3.6640625" style="36" bestFit="1" customWidth="1"/>
    <col min="1113" max="1113" width="12.6640625" style="36" customWidth="1"/>
    <col min="1114" max="1114" width="11.33203125" style="36" bestFit="1" customWidth="1"/>
    <col min="1115" max="1115" width="22.33203125" style="36" customWidth="1"/>
    <col min="1116" max="1116" width="0.6640625" style="36" customWidth="1"/>
    <col min="1117" max="1117" width="9.33203125" style="36" customWidth="1"/>
    <col min="1118" max="1118" width="10.6640625" style="36" customWidth="1"/>
    <col min="1119" max="1119" width="12" style="36" bestFit="1" customWidth="1"/>
    <col min="1120" max="1120" width="11.33203125" style="36" bestFit="1" customWidth="1"/>
    <col min="1121" max="1363" width="9.109375" style="36"/>
    <col min="1364" max="1364" width="0.77734375" style="36" customWidth="1"/>
    <col min="1365" max="1365" width="7.88671875" style="36" bestFit="1" customWidth="1"/>
    <col min="1366" max="1366" width="7.88671875" style="36" customWidth="1"/>
    <col min="1367" max="1367" width="81.33203125" style="36" customWidth="1"/>
    <col min="1368" max="1368" width="3.6640625" style="36" bestFit="1" customWidth="1"/>
    <col min="1369" max="1369" width="12.6640625" style="36" customWidth="1"/>
    <col min="1370" max="1370" width="11.33203125" style="36" bestFit="1" customWidth="1"/>
    <col min="1371" max="1371" width="22.33203125" style="36" customWidth="1"/>
    <col min="1372" max="1372" width="0.6640625" style="36" customWidth="1"/>
    <col min="1373" max="1373" width="9.33203125" style="36" customWidth="1"/>
    <col min="1374" max="1374" width="10.6640625" style="36" customWidth="1"/>
    <col min="1375" max="1375" width="12" style="36" bestFit="1" customWidth="1"/>
    <col min="1376" max="1376" width="11.33203125" style="36" bestFit="1" customWidth="1"/>
    <col min="1377" max="1619" width="9.109375" style="36"/>
    <col min="1620" max="1620" width="0.77734375" style="36" customWidth="1"/>
    <col min="1621" max="1621" width="7.88671875" style="36" bestFit="1" customWidth="1"/>
    <col min="1622" max="1622" width="7.88671875" style="36" customWidth="1"/>
    <col min="1623" max="1623" width="81.33203125" style="36" customWidth="1"/>
    <col min="1624" max="1624" width="3.6640625" style="36" bestFit="1" customWidth="1"/>
    <col min="1625" max="1625" width="12.6640625" style="36" customWidth="1"/>
    <col min="1626" max="1626" width="11.33203125" style="36" bestFit="1" customWidth="1"/>
    <col min="1627" max="1627" width="22.33203125" style="36" customWidth="1"/>
    <col min="1628" max="1628" width="0.6640625" style="36" customWidth="1"/>
    <col min="1629" max="1629" width="9.33203125" style="36" customWidth="1"/>
    <col min="1630" max="1630" width="10.6640625" style="36" customWidth="1"/>
    <col min="1631" max="1631" width="12" style="36" bestFit="1" customWidth="1"/>
    <col min="1632" max="1632" width="11.33203125" style="36" bestFit="1" customWidth="1"/>
    <col min="1633" max="1875" width="9.109375" style="36"/>
    <col min="1876" max="1876" width="0.77734375" style="36" customWidth="1"/>
    <col min="1877" max="1877" width="7.88671875" style="36" bestFit="1" customWidth="1"/>
    <col min="1878" max="1878" width="7.88671875" style="36" customWidth="1"/>
    <col min="1879" max="1879" width="81.33203125" style="36" customWidth="1"/>
    <col min="1880" max="1880" width="3.6640625" style="36" bestFit="1" customWidth="1"/>
    <col min="1881" max="1881" width="12.6640625" style="36" customWidth="1"/>
    <col min="1882" max="1882" width="11.33203125" style="36" bestFit="1" customWidth="1"/>
    <col min="1883" max="1883" width="22.33203125" style="36" customWidth="1"/>
    <col min="1884" max="1884" width="0.6640625" style="36" customWidth="1"/>
    <col min="1885" max="1885" width="9.33203125" style="36" customWidth="1"/>
    <col min="1886" max="1886" width="10.6640625" style="36" customWidth="1"/>
    <col min="1887" max="1887" width="12" style="36" bestFit="1" customWidth="1"/>
    <col min="1888" max="1888" width="11.33203125" style="36" bestFit="1" customWidth="1"/>
    <col min="1889" max="2131" width="9.109375" style="36"/>
    <col min="2132" max="2132" width="0.77734375" style="36" customWidth="1"/>
    <col min="2133" max="2133" width="7.88671875" style="36" bestFit="1" customWidth="1"/>
    <col min="2134" max="2134" width="7.88671875" style="36" customWidth="1"/>
    <col min="2135" max="2135" width="81.33203125" style="36" customWidth="1"/>
    <col min="2136" max="2136" width="3.6640625" style="36" bestFit="1" customWidth="1"/>
    <col min="2137" max="2137" width="12.6640625" style="36" customWidth="1"/>
    <col min="2138" max="2138" width="11.33203125" style="36" bestFit="1" customWidth="1"/>
    <col min="2139" max="2139" width="22.33203125" style="36" customWidth="1"/>
    <col min="2140" max="2140" width="0.6640625" style="36" customWidth="1"/>
    <col min="2141" max="2141" width="9.33203125" style="36" customWidth="1"/>
    <col min="2142" max="2142" width="10.6640625" style="36" customWidth="1"/>
    <col min="2143" max="2143" width="12" style="36" bestFit="1" customWidth="1"/>
    <col min="2144" max="2144" width="11.33203125" style="36" bestFit="1" customWidth="1"/>
    <col min="2145" max="2387" width="9.109375" style="36"/>
    <col min="2388" max="2388" width="0.77734375" style="36" customWidth="1"/>
    <col min="2389" max="2389" width="7.88671875" style="36" bestFit="1" customWidth="1"/>
    <col min="2390" max="2390" width="7.88671875" style="36" customWidth="1"/>
    <col min="2391" max="2391" width="81.33203125" style="36" customWidth="1"/>
    <col min="2392" max="2392" width="3.6640625" style="36" bestFit="1" customWidth="1"/>
    <col min="2393" max="2393" width="12.6640625" style="36" customWidth="1"/>
    <col min="2394" max="2394" width="11.33203125" style="36" bestFit="1" customWidth="1"/>
    <col min="2395" max="2395" width="22.33203125" style="36" customWidth="1"/>
    <col min="2396" max="2396" width="0.6640625" style="36" customWidth="1"/>
    <col min="2397" max="2397" width="9.33203125" style="36" customWidth="1"/>
    <col min="2398" max="2398" width="10.6640625" style="36" customWidth="1"/>
    <col min="2399" max="2399" width="12" style="36" bestFit="1" customWidth="1"/>
    <col min="2400" max="2400" width="11.33203125" style="36" bestFit="1" customWidth="1"/>
    <col min="2401" max="2643" width="9.109375" style="36"/>
    <col min="2644" max="2644" width="0.77734375" style="36" customWidth="1"/>
    <col min="2645" max="2645" width="7.88671875" style="36" bestFit="1" customWidth="1"/>
    <col min="2646" max="2646" width="7.88671875" style="36" customWidth="1"/>
    <col min="2647" max="2647" width="81.33203125" style="36" customWidth="1"/>
    <col min="2648" max="2648" width="3.6640625" style="36" bestFit="1" customWidth="1"/>
    <col min="2649" max="2649" width="12.6640625" style="36" customWidth="1"/>
    <col min="2650" max="2650" width="11.33203125" style="36" bestFit="1" customWidth="1"/>
    <col min="2651" max="2651" width="22.33203125" style="36" customWidth="1"/>
    <col min="2652" max="2652" width="0.6640625" style="36" customWidth="1"/>
    <col min="2653" max="2653" width="9.33203125" style="36" customWidth="1"/>
    <col min="2654" max="2654" width="10.6640625" style="36" customWidth="1"/>
    <col min="2655" max="2655" width="12" style="36" bestFit="1" customWidth="1"/>
    <col min="2656" max="2656" width="11.33203125" style="36" bestFit="1" customWidth="1"/>
    <col min="2657" max="2899" width="9.109375" style="36"/>
    <col min="2900" max="2900" width="0.77734375" style="36" customWidth="1"/>
    <col min="2901" max="2901" width="7.88671875" style="36" bestFit="1" customWidth="1"/>
    <col min="2902" max="2902" width="7.88671875" style="36" customWidth="1"/>
    <col min="2903" max="2903" width="81.33203125" style="36" customWidth="1"/>
    <col min="2904" max="2904" width="3.6640625" style="36" bestFit="1" customWidth="1"/>
    <col min="2905" max="2905" width="12.6640625" style="36" customWidth="1"/>
    <col min="2906" max="2906" width="11.33203125" style="36" bestFit="1" customWidth="1"/>
    <col min="2907" max="2907" width="22.33203125" style="36" customWidth="1"/>
    <col min="2908" max="2908" width="0.6640625" style="36" customWidth="1"/>
    <col min="2909" max="2909" width="9.33203125" style="36" customWidth="1"/>
    <col min="2910" max="2910" width="10.6640625" style="36" customWidth="1"/>
    <col min="2911" max="2911" width="12" style="36" bestFit="1" customWidth="1"/>
    <col min="2912" max="2912" width="11.33203125" style="36" bestFit="1" customWidth="1"/>
    <col min="2913" max="3155" width="9.109375" style="36"/>
    <col min="3156" max="3156" width="0.77734375" style="36" customWidth="1"/>
    <col min="3157" max="3157" width="7.88671875" style="36" bestFit="1" customWidth="1"/>
    <col min="3158" max="3158" width="7.88671875" style="36" customWidth="1"/>
    <col min="3159" max="3159" width="81.33203125" style="36" customWidth="1"/>
    <col min="3160" max="3160" width="3.6640625" style="36" bestFit="1" customWidth="1"/>
    <col min="3161" max="3161" width="12.6640625" style="36" customWidth="1"/>
    <col min="3162" max="3162" width="11.33203125" style="36" bestFit="1" customWidth="1"/>
    <col min="3163" max="3163" width="22.33203125" style="36" customWidth="1"/>
    <col min="3164" max="3164" width="0.6640625" style="36" customWidth="1"/>
    <col min="3165" max="3165" width="9.33203125" style="36" customWidth="1"/>
    <col min="3166" max="3166" width="10.6640625" style="36" customWidth="1"/>
    <col min="3167" max="3167" width="12" style="36" bestFit="1" customWidth="1"/>
    <col min="3168" max="3168" width="11.33203125" style="36" bestFit="1" customWidth="1"/>
    <col min="3169" max="3411" width="9.109375" style="36"/>
    <col min="3412" max="3412" width="0.77734375" style="36" customWidth="1"/>
    <col min="3413" max="3413" width="7.88671875" style="36" bestFit="1" customWidth="1"/>
    <col min="3414" max="3414" width="7.88671875" style="36" customWidth="1"/>
    <col min="3415" max="3415" width="81.33203125" style="36" customWidth="1"/>
    <col min="3416" max="3416" width="3.6640625" style="36" bestFit="1" customWidth="1"/>
    <col min="3417" max="3417" width="12.6640625" style="36" customWidth="1"/>
    <col min="3418" max="3418" width="11.33203125" style="36" bestFit="1" customWidth="1"/>
    <col min="3419" max="3419" width="22.33203125" style="36" customWidth="1"/>
    <col min="3420" max="3420" width="0.6640625" style="36" customWidth="1"/>
    <col min="3421" max="3421" width="9.33203125" style="36" customWidth="1"/>
    <col min="3422" max="3422" width="10.6640625" style="36" customWidth="1"/>
    <col min="3423" max="3423" width="12" style="36" bestFit="1" customWidth="1"/>
    <col min="3424" max="3424" width="11.33203125" style="36" bestFit="1" customWidth="1"/>
    <col min="3425" max="3667" width="9.109375" style="36"/>
    <col min="3668" max="3668" width="0.77734375" style="36" customWidth="1"/>
    <col min="3669" max="3669" width="7.88671875" style="36" bestFit="1" customWidth="1"/>
    <col min="3670" max="3670" width="7.88671875" style="36" customWidth="1"/>
    <col min="3671" max="3671" width="81.33203125" style="36" customWidth="1"/>
    <col min="3672" max="3672" width="3.6640625" style="36" bestFit="1" customWidth="1"/>
    <col min="3673" max="3673" width="12.6640625" style="36" customWidth="1"/>
    <col min="3674" max="3674" width="11.33203125" style="36" bestFit="1" customWidth="1"/>
    <col min="3675" max="3675" width="22.33203125" style="36" customWidth="1"/>
    <col min="3676" max="3676" width="0.6640625" style="36" customWidth="1"/>
    <col min="3677" max="3677" width="9.33203125" style="36" customWidth="1"/>
    <col min="3678" max="3678" width="10.6640625" style="36" customWidth="1"/>
    <col min="3679" max="3679" width="12" style="36" bestFit="1" customWidth="1"/>
    <col min="3680" max="3680" width="11.33203125" style="36" bestFit="1" customWidth="1"/>
    <col min="3681" max="3923" width="9.109375" style="36"/>
    <col min="3924" max="3924" width="0.77734375" style="36" customWidth="1"/>
    <col min="3925" max="3925" width="7.88671875" style="36" bestFit="1" customWidth="1"/>
    <col min="3926" max="3926" width="7.88671875" style="36" customWidth="1"/>
    <col min="3927" max="3927" width="81.33203125" style="36" customWidth="1"/>
    <col min="3928" max="3928" width="3.6640625" style="36" bestFit="1" customWidth="1"/>
    <col min="3929" max="3929" width="12.6640625" style="36" customWidth="1"/>
    <col min="3930" max="3930" width="11.33203125" style="36" bestFit="1" customWidth="1"/>
    <col min="3931" max="3931" width="22.33203125" style="36" customWidth="1"/>
    <col min="3932" max="3932" width="0.6640625" style="36" customWidth="1"/>
    <col min="3933" max="3933" width="9.33203125" style="36" customWidth="1"/>
    <col min="3934" max="3934" width="10.6640625" style="36" customWidth="1"/>
    <col min="3935" max="3935" width="12" style="36" bestFit="1" customWidth="1"/>
    <col min="3936" max="3936" width="11.33203125" style="36" bestFit="1" customWidth="1"/>
    <col min="3937" max="4179" width="9.109375" style="36"/>
    <col min="4180" max="4180" width="0.77734375" style="36" customWidth="1"/>
    <col min="4181" max="4181" width="7.88671875" style="36" bestFit="1" customWidth="1"/>
    <col min="4182" max="4182" width="7.88671875" style="36" customWidth="1"/>
    <col min="4183" max="4183" width="81.33203125" style="36" customWidth="1"/>
    <col min="4184" max="4184" width="3.6640625" style="36" bestFit="1" customWidth="1"/>
    <col min="4185" max="4185" width="12.6640625" style="36" customWidth="1"/>
    <col min="4186" max="4186" width="11.33203125" style="36" bestFit="1" customWidth="1"/>
    <col min="4187" max="4187" width="22.33203125" style="36" customWidth="1"/>
    <col min="4188" max="4188" width="0.6640625" style="36" customWidth="1"/>
    <col min="4189" max="4189" width="9.33203125" style="36" customWidth="1"/>
    <col min="4190" max="4190" width="10.6640625" style="36" customWidth="1"/>
    <col min="4191" max="4191" width="12" style="36" bestFit="1" customWidth="1"/>
    <col min="4192" max="4192" width="11.33203125" style="36" bestFit="1" customWidth="1"/>
    <col min="4193" max="4435" width="9.109375" style="36"/>
    <col min="4436" max="4436" width="0.77734375" style="36" customWidth="1"/>
    <col min="4437" max="4437" width="7.88671875" style="36" bestFit="1" customWidth="1"/>
    <col min="4438" max="4438" width="7.88671875" style="36" customWidth="1"/>
    <col min="4439" max="4439" width="81.33203125" style="36" customWidth="1"/>
    <col min="4440" max="4440" width="3.6640625" style="36" bestFit="1" customWidth="1"/>
    <col min="4441" max="4441" width="12.6640625" style="36" customWidth="1"/>
    <col min="4442" max="4442" width="11.33203125" style="36" bestFit="1" customWidth="1"/>
    <col min="4443" max="4443" width="22.33203125" style="36" customWidth="1"/>
    <col min="4444" max="4444" width="0.6640625" style="36" customWidth="1"/>
    <col min="4445" max="4445" width="9.33203125" style="36" customWidth="1"/>
    <col min="4446" max="4446" width="10.6640625" style="36" customWidth="1"/>
    <col min="4447" max="4447" width="12" style="36" bestFit="1" customWidth="1"/>
    <col min="4448" max="4448" width="11.33203125" style="36" bestFit="1" customWidth="1"/>
    <col min="4449" max="4691" width="9.109375" style="36"/>
    <col min="4692" max="4692" width="0.77734375" style="36" customWidth="1"/>
    <col min="4693" max="4693" width="7.88671875" style="36" bestFit="1" customWidth="1"/>
    <col min="4694" max="4694" width="7.88671875" style="36" customWidth="1"/>
    <col min="4695" max="4695" width="81.33203125" style="36" customWidth="1"/>
    <col min="4696" max="4696" width="3.6640625" style="36" bestFit="1" customWidth="1"/>
    <col min="4697" max="4697" width="12.6640625" style="36" customWidth="1"/>
    <col min="4698" max="4698" width="11.33203125" style="36" bestFit="1" customWidth="1"/>
    <col min="4699" max="4699" width="22.33203125" style="36" customWidth="1"/>
    <col min="4700" max="4700" width="0.6640625" style="36" customWidth="1"/>
    <col min="4701" max="4701" width="9.33203125" style="36" customWidth="1"/>
    <col min="4702" max="4702" width="10.6640625" style="36" customWidth="1"/>
    <col min="4703" max="4703" width="12" style="36" bestFit="1" customWidth="1"/>
    <col min="4704" max="4704" width="11.33203125" style="36" bestFit="1" customWidth="1"/>
    <col min="4705" max="4947" width="9.109375" style="36"/>
    <col min="4948" max="4948" width="0.77734375" style="36" customWidth="1"/>
    <col min="4949" max="4949" width="7.88671875" style="36" bestFit="1" customWidth="1"/>
    <col min="4950" max="4950" width="7.88671875" style="36" customWidth="1"/>
    <col min="4951" max="4951" width="81.33203125" style="36" customWidth="1"/>
    <col min="4952" max="4952" width="3.6640625" style="36" bestFit="1" customWidth="1"/>
    <col min="4953" max="4953" width="12.6640625" style="36" customWidth="1"/>
    <col min="4954" max="4954" width="11.33203125" style="36" bestFit="1" customWidth="1"/>
    <col min="4955" max="4955" width="22.33203125" style="36" customWidth="1"/>
    <col min="4956" max="4956" width="0.6640625" style="36" customWidth="1"/>
    <col min="4957" max="4957" width="9.33203125" style="36" customWidth="1"/>
    <col min="4958" max="4958" width="10.6640625" style="36" customWidth="1"/>
    <col min="4959" max="4959" width="12" style="36" bestFit="1" customWidth="1"/>
    <col min="4960" max="4960" width="11.33203125" style="36" bestFit="1" customWidth="1"/>
    <col min="4961" max="5203" width="9.109375" style="36"/>
    <col min="5204" max="5204" width="0.77734375" style="36" customWidth="1"/>
    <col min="5205" max="5205" width="7.88671875" style="36" bestFit="1" customWidth="1"/>
    <col min="5206" max="5206" width="7.88671875" style="36" customWidth="1"/>
    <col min="5207" max="5207" width="81.33203125" style="36" customWidth="1"/>
    <col min="5208" max="5208" width="3.6640625" style="36" bestFit="1" customWidth="1"/>
    <col min="5209" max="5209" width="12.6640625" style="36" customWidth="1"/>
    <col min="5210" max="5210" width="11.33203125" style="36" bestFit="1" customWidth="1"/>
    <col min="5211" max="5211" width="22.33203125" style="36" customWidth="1"/>
    <col min="5212" max="5212" width="0.6640625" style="36" customWidth="1"/>
    <col min="5213" max="5213" width="9.33203125" style="36" customWidth="1"/>
    <col min="5214" max="5214" width="10.6640625" style="36" customWidth="1"/>
    <col min="5215" max="5215" width="12" style="36" bestFit="1" customWidth="1"/>
    <col min="5216" max="5216" width="11.33203125" style="36" bestFit="1" customWidth="1"/>
    <col min="5217" max="5459" width="9.109375" style="36"/>
    <col min="5460" max="5460" width="0.77734375" style="36" customWidth="1"/>
    <col min="5461" max="5461" width="7.88671875" style="36" bestFit="1" customWidth="1"/>
    <col min="5462" max="5462" width="7.88671875" style="36" customWidth="1"/>
    <col min="5463" max="5463" width="81.33203125" style="36" customWidth="1"/>
    <col min="5464" max="5464" width="3.6640625" style="36" bestFit="1" customWidth="1"/>
    <col min="5465" max="5465" width="12.6640625" style="36" customWidth="1"/>
    <col min="5466" max="5466" width="11.33203125" style="36" bestFit="1" customWidth="1"/>
    <col min="5467" max="5467" width="22.33203125" style="36" customWidth="1"/>
    <col min="5468" max="5468" width="0.6640625" style="36" customWidth="1"/>
    <col min="5469" max="5469" width="9.33203125" style="36" customWidth="1"/>
    <col min="5470" max="5470" width="10.6640625" style="36" customWidth="1"/>
    <col min="5471" max="5471" width="12" style="36" bestFit="1" customWidth="1"/>
    <col min="5472" max="5472" width="11.33203125" style="36" bestFit="1" customWidth="1"/>
    <col min="5473" max="5715" width="9.109375" style="36"/>
    <col min="5716" max="5716" width="0.77734375" style="36" customWidth="1"/>
    <col min="5717" max="5717" width="7.88671875" style="36" bestFit="1" customWidth="1"/>
    <col min="5718" max="5718" width="7.88671875" style="36" customWidth="1"/>
    <col min="5719" max="5719" width="81.33203125" style="36" customWidth="1"/>
    <col min="5720" max="5720" width="3.6640625" style="36" bestFit="1" customWidth="1"/>
    <col min="5721" max="5721" width="12.6640625" style="36" customWidth="1"/>
    <col min="5722" max="5722" width="11.33203125" style="36" bestFit="1" customWidth="1"/>
    <col min="5723" max="5723" width="22.33203125" style="36" customWidth="1"/>
    <col min="5724" max="5724" width="0.6640625" style="36" customWidth="1"/>
    <col min="5725" max="5725" width="9.33203125" style="36" customWidth="1"/>
    <col min="5726" max="5726" width="10.6640625" style="36" customWidth="1"/>
    <col min="5727" max="5727" width="12" style="36" bestFit="1" customWidth="1"/>
    <col min="5728" max="5728" width="11.33203125" style="36" bestFit="1" customWidth="1"/>
    <col min="5729" max="5971" width="9.109375" style="36"/>
    <col min="5972" max="5972" width="0.77734375" style="36" customWidth="1"/>
    <col min="5973" max="5973" width="7.88671875" style="36" bestFit="1" customWidth="1"/>
    <col min="5974" max="5974" width="7.88671875" style="36" customWidth="1"/>
    <col min="5975" max="5975" width="81.33203125" style="36" customWidth="1"/>
    <col min="5976" max="5976" width="3.6640625" style="36" bestFit="1" customWidth="1"/>
    <col min="5977" max="5977" width="12.6640625" style="36" customWidth="1"/>
    <col min="5978" max="5978" width="11.33203125" style="36" bestFit="1" customWidth="1"/>
    <col min="5979" max="5979" width="22.33203125" style="36" customWidth="1"/>
    <col min="5980" max="5980" width="0.6640625" style="36" customWidth="1"/>
    <col min="5981" max="5981" width="9.33203125" style="36" customWidth="1"/>
    <col min="5982" max="5982" width="10.6640625" style="36" customWidth="1"/>
    <col min="5983" max="5983" width="12" style="36" bestFit="1" customWidth="1"/>
    <col min="5984" max="5984" width="11.33203125" style="36" bestFit="1" customWidth="1"/>
    <col min="5985" max="6227" width="9.109375" style="36"/>
    <col min="6228" max="6228" width="0.77734375" style="36" customWidth="1"/>
    <col min="6229" max="6229" width="7.88671875" style="36" bestFit="1" customWidth="1"/>
    <col min="6230" max="6230" width="7.88671875" style="36" customWidth="1"/>
    <col min="6231" max="6231" width="81.33203125" style="36" customWidth="1"/>
    <col min="6232" max="6232" width="3.6640625" style="36" bestFit="1" customWidth="1"/>
    <col min="6233" max="6233" width="12.6640625" style="36" customWidth="1"/>
    <col min="6234" max="6234" width="11.33203125" style="36" bestFit="1" customWidth="1"/>
    <col min="6235" max="6235" width="22.33203125" style="36" customWidth="1"/>
    <col min="6236" max="6236" width="0.6640625" style="36" customWidth="1"/>
    <col min="6237" max="6237" width="9.33203125" style="36" customWidth="1"/>
    <col min="6238" max="6238" width="10.6640625" style="36" customWidth="1"/>
    <col min="6239" max="6239" width="12" style="36" bestFit="1" customWidth="1"/>
    <col min="6240" max="6240" width="11.33203125" style="36" bestFit="1" customWidth="1"/>
    <col min="6241" max="6483" width="9.109375" style="36"/>
    <col min="6484" max="6484" width="0.77734375" style="36" customWidth="1"/>
    <col min="6485" max="6485" width="7.88671875" style="36" bestFit="1" customWidth="1"/>
    <col min="6486" max="6486" width="7.88671875" style="36" customWidth="1"/>
    <col min="6487" max="6487" width="81.33203125" style="36" customWidth="1"/>
    <col min="6488" max="6488" width="3.6640625" style="36" bestFit="1" customWidth="1"/>
    <col min="6489" max="6489" width="12.6640625" style="36" customWidth="1"/>
    <col min="6490" max="6490" width="11.33203125" style="36" bestFit="1" customWidth="1"/>
    <col min="6491" max="6491" width="22.33203125" style="36" customWidth="1"/>
    <col min="6492" max="6492" width="0.6640625" style="36" customWidth="1"/>
    <col min="6493" max="6493" width="9.33203125" style="36" customWidth="1"/>
    <col min="6494" max="6494" width="10.6640625" style="36" customWidth="1"/>
    <col min="6495" max="6495" width="12" style="36" bestFit="1" customWidth="1"/>
    <col min="6496" max="6496" width="11.33203125" style="36" bestFit="1" customWidth="1"/>
    <col min="6497" max="6739" width="9.109375" style="36"/>
    <col min="6740" max="6740" width="0.77734375" style="36" customWidth="1"/>
    <col min="6741" max="6741" width="7.88671875" style="36" bestFit="1" customWidth="1"/>
    <col min="6742" max="6742" width="7.88671875" style="36" customWidth="1"/>
    <col min="6743" max="6743" width="81.33203125" style="36" customWidth="1"/>
    <col min="6744" max="6744" width="3.6640625" style="36" bestFit="1" customWidth="1"/>
    <col min="6745" max="6745" width="12.6640625" style="36" customWidth="1"/>
    <col min="6746" max="6746" width="11.33203125" style="36" bestFit="1" customWidth="1"/>
    <col min="6747" max="6747" width="22.33203125" style="36" customWidth="1"/>
    <col min="6748" max="6748" width="0.6640625" style="36" customWidth="1"/>
    <col min="6749" max="6749" width="9.33203125" style="36" customWidth="1"/>
    <col min="6750" max="6750" width="10.6640625" style="36" customWidth="1"/>
    <col min="6751" max="6751" width="12" style="36" bestFit="1" customWidth="1"/>
    <col min="6752" max="6752" width="11.33203125" style="36" bestFit="1" customWidth="1"/>
    <col min="6753" max="6995" width="9.109375" style="36"/>
    <col min="6996" max="6996" width="0.77734375" style="36" customWidth="1"/>
    <col min="6997" max="6997" width="7.88671875" style="36" bestFit="1" customWidth="1"/>
    <col min="6998" max="6998" width="7.88671875" style="36" customWidth="1"/>
    <col min="6999" max="6999" width="81.33203125" style="36" customWidth="1"/>
    <col min="7000" max="7000" width="3.6640625" style="36" bestFit="1" customWidth="1"/>
    <col min="7001" max="7001" width="12.6640625" style="36" customWidth="1"/>
    <col min="7002" max="7002" width="11.33203125" style="36" bestFit="1" customWidth="1"/>
    <col min="7003" max="7003" width="22.33203125" style="36" customWidth="1"/>
    <col min="7004" max="7004" width="0.6640625" style="36" customWidth="1"/>
    <col min="7005" max="7005" width="9.33203125" style="36" customWidth="1"/>
    <col min="7006" max="7006" width="10.6640625" style="36" customWidth="1"/>
    <col min="7007" max="7007" width="12" style="36" bestFit="1" customWidth="1"/>
    <col min="7008" max="7008" width="11.33203125" style="36" bestFit="1" customWidth="1"/>
    <col min="7009" max="7251" width="9.109375" style="36"/>
    <col min="7252" max="7252" width="0.77734375" style="36" customWidth="1"/>
    <col min="7253" max="7253" width="7.88671875" style="36" bestFit="1" customWidth="1"/>
    <col min="7254" max="7254" width="7.88671875" style="36" customWidth="1"/>
    <col min="7255" max="7255" width="81.33203125" style="36" customWidth="1"/>
    <col min="7256" max="7256" width="3.6640625" style="36" bestFit="1" customWidth="1"/>
    <col min="7257" max="7257" width="12.6640625" style="36" customWidth="1"/>
    <col min="7258" max="7258" width="11.33203125" style="36" bestFit="1" customWidth="1"/>
    <col min="7259" max="7259" width="22.33203125" style="36" customWidth="1"/>
    <col min="7260" max="7260" width="0.6640625" style="36" customWidth="1"/>
    <col min="7261" max="7261" width="9.33203125" style="36" customWidth="1"/>
    <col min="7262" max="7262" width="10.6640625" style="36" customWidth="1"/>
    <col min="7263" max="7263" width="12" style="36" bestFit="1" customWidth="1"/>
    <col min="7264" max="7264" width="11.33203125" style="36" bestFit="1" customWidth="1"/>
    <col min="7265" max="7507" width="9.109375" style="36"/>
    <col min="7508" max="7508" width="0.77734375" style="36" customWidth="1"/>
    <col min="7509" max="7509" width="7.88671875" style="36" bestFit="1" customWidth="1"/>
    <col min="7510" max="7510" width="7.88671875" style="36" customWidth="1"/>
    <col min="7511" max="7511" width="81.33203125" style="36" customWidth="1"/>
    <col min="7512" max="7512" width="3.6640625" style="36" bestFit="1" customWidth="1"/>
    <col min="7513" max="7513" width="12.6640625" style="36" customWidth="1"/>
    <col min="7514" max="7514" width="11.33203125" style="36" bestFit="1" customWidth="1"/>
    <col min="7515" max="7515" width="22.33203125" style="36" customWidth="1"/>
    <col min="7516" max="7516" width="0.6640625" style="36" customWidth="1"/>
    <col min="7517" max="7517" width="9.33203125" style="36" customWidth="1"/>
    <col min="7518" max="7518" width="10.6640625" style="36" customWidth="1"/>
    <col min="7519" max="7519" width="12" style="36" bestFit="1" customWidth="1"/>
    <col min="7520" max="7520" width="11.33203125" style="36" bestFit="1" customWidth="1"/>
    <col min="7521" max="7763" width="9.109375" style="36"/>
    <col min="7764" max="7764" width="0.77734375" style="36" customWidth="1"/>
    <col min="7765" max="7765" width="7.88671875" style="36" bestFit="1" customWidth="1"/>
    <col min="7766" max="7766" width="7.88671875" style="36" customWidth="1"/>
    <col min="7767" max="7767" width="81.33203125" style="36" customWidth="1"/>
    <col min="7768" max="7768" width="3.6640625" style="36" bestFit="1" customWidth="1"/>
    <col min="7769" max="7769" width="12.6640625" style="36" customWidth="1"/>
    <col min="7770" max="7770" width="11.33203125" style="36" bestFit="1" customWidth="1"/>
    <col min="7771" max="7771" width="22.33203125" style="36" customWidth="1"/>
    <col min="7772" max="7772" width="0.6640625" style="36" customWidth="1"/>
    <col min="7773" max="7773" width="9.33203125" style="36" customWidth="1"/>
    <col min="7774" max="7774" width="10.6640625" style="36" customWidth="1"/>
    <col min="7775" max="7775" width="12" style="36" bestFit="1" customWidth="1"/>
    <col min="7776" max="7776" width="11.33203125" style="36" bestFit="1" customWidth="1"/>
    <col min="7777" max="8019" width="9.109375" style="36"/>
    <col min="8020" max="8020" width="0.77734375" style="36" customWidth="1"/>
    <col min="8021" max="8021" width="7.88671875" style="36" bestFit="1" customWidth="1"/>
    <col min="8022" max="8022" width="7.88671875" style="36" customWidth="1"/>
    <col min="8023" max="8023" width="81.33203125" style="36" customWidth="1"/>
    <col min="8024" max="8024" width="3.6640625" style="36" bestFit="1" customWidth="1"/>
    <col min="8025" max="8025" width="12.6640625" style="36" customWidth="1"/>
    <col min="8026" max="8026" width="11.33203125" style="36" bestFit="1" customWidth="1"/>
    <col min="8027" max="8027" width="22.33203125" style="36" customWidth="1"/>
    <col min="8028" max="8028" width="0.6640625" style="36" customWidth="1"/>
    <col min="8029" max="8029" width="9.33203125" style="36" customWidth="1"/>
    <col min="8030" max="8030" width="10.6640625" style="36" customWidth="1"/>
    <col min="8031" max="8031" width="12" style="36" bestFit="1" customWidth="1"/>
    <col min="8032" max="8032" width="11.33203125" style="36" bestFit="1" customWidth="1"/>
    <col min="8033" max="8275" width="9.109375" style="36"/>
    <col min="8276" max="8276" width="0.77734375" style="36" customWidth="1"/>
    <col min="8277" max="8277" width="7.88671875" style="36" bestFit="1" customWidth="1"/>
    <col min="8278" max="8278" width="7.88671875" style="36" customWidth="1"/>
    <col min="8279" max="8279" width="81.33203125" style="36" customWidth="1"/>
    <col min="8280" max="8280" width="3.6640625" style="36" bestFit="1" customWidth="1"/>
    <col min="8281" max="8281" width="12.6640625" style="36" customWidth="1"/>
    <col min="8282" max="8282" width="11.33203125" style="36" bestFit="1" customWidth="1"/>
    <col min="8283" max="8283" width="22.33203125" style="36" customWidth="1"/>
    <col min="8284" max="8284" width="0.6640625" style="36" customWidth="1"/>
    <col min="8285" max="8285" width="9.33203125" style="36" customWidth="1"/>
    <col min="8286" max="8286" width="10.6640625" style="36" customWidth="1"/>
    <col min="8287" max="8287" width="12" style="36" bestFit="1" customWidth="1"/>
    <col min="8288" max="8288" width="11.33203125" style="36" bestFit="1" customWidth="1"/>
    <col min="8289" max="8531" width="9.109375" style="36"/>
    <col min="8532" max="8532" width="0.77734375" style="36" customWidth="1"/>
    <col min="8533" max="8533" width="7.88671875" style="36" bestFit="1" customWidth="1"/>
    <col min="8534" max="8534" width="7.88671875" style="36" customWidth="1"/>
    <col min="8535" max="8535" width="81.33203125" style="36" customWidth="1"/>
    <col min="8536" max="8536" width="3.6640625" style="36" bestFit="1" customWidth="1"/>
    <col min="8537" max="8537" width="12.6640625" style="36" customWidth="1"/>
    <col min="8538" max="8538" width="11.33203125" style="36" bestFit="1" customWidth="1"/>
    <col min="8539" max="8539" width="22.33203125" style="36" customWidth="1"/>
    <col min="8540" max="8540" width="0.6640625" style="36" customWidth="1"/>
    <col min="8541" max="8541" width="9.33203125" style="36" customWidth="1"/>
    <col min="8542" max="8542" width="10.6640625" style="36" customWidth="1"/>
    <col min="8543" max="8543" width="12" style="36" bestFit="1" customWidth="1"/>
    <col min="8544" max="8544" width="11.33203125" style="36" bestFit="1" customWidth="1"/>
    <col min="8545" max="8787" width="9.109375" style="36"/>
    <col min="8788" max="8788" width="0.77734375" style="36" customWidth="1"/>
    <col min="8789" max="8789" width="7.88671875" style="36" bestFit="1" customWidth="1"/>
    <col min="8790" max="8790" width="7.88671875" style="36" customWidth="1"/>
    <col min="8791" max="8791" width="81.33203125" style="36" customWidth="1"/>
    <col min="8792" max="8792" width="3.6640625" style="36" bestFit="1" customWidth="1"/>
    <col min="8793" max="8793" width="12.6640625" style="36" customWidth="1"/>
    <col min="8794" max="8794" width="11.33203125" style="36" bestFit="1" customWidth="1"/>
    <col min="8795" max="8795" width="22.33203125" style="36" customWidth="1"/>
    <col min="8796" max="8796" width="0.6640625" style="36" customWidth="1"/>
    <col min="8797" max="8797" width="9.33203125" style="36" customWidth="1"/>
    <col min="8798" max="8798" width="10.6640625" style="36" customWidth="1"/>
    <col min="8799" max="8799" width="12" style="36" bestFit="1" customWidth="1"/>
    <col min="8800" max="8800" width="11.33203125" style="36" bestFit="1" customWidth="1"/>
    <col min="8801" max="9043" width="9.109375" style="36"/>
    <col min="9044" max="9044" width="0.77734375" style="36" customWidth="1"/>
    <col min="9045" max="9045" width="7.88671875" style="36" bestFit="1" customWidth="1"/>
    <col min="9046" max="9046" width="7.88671875" style="36" customWidth="1"/>
    <col min="9047" max="9047" width="81.33203125" style="36" customWidth="1"/>
    <col min="9048" max="9048" width="3.6640625" style="36" bestFit="1" customWidth="1"/>
    <col min="9049" max="9049" width="12.6640625" style="36" customWidth="1"/>
    <col min="9050" max="9050" width="11.33203125" style="36" bestFit="1" customWidth="1"/>
    <col min="9051" max="9051" width="22.33203125" style="36" customWidth="1"/>
    <col min="9052" max="9052" width="0.6640625" style="36" customWidth="1"/>
    <col min="9053" max="9053" width="9.33203125" style="36" customWidth="1"/>
    <col min="9054" max="9054" width="10.6640625" style="36" customWidth="1"/>
    <col min="9055" max="9055" width="12" style="36" bestFit="1" customWidth="1"/>
    <col min="9056" max="9056" width="11.33203125" style="36" bestFit="1" customWidth="1"/>
    <col min="9057" max="9299" width="9.109375" style="36"/>
    <col min="9300" max="9300" width="0.77734375" style="36" customWidth="1"/>
    <col min="9301" max="9301" width="7.88671875" style="36" bestFit="1" customWidth="1"/>
    <col min="9302" max="9302" width="7.88671875" style="36" customWidth="1"/>
    <col min="9303" max="9303" width="81.33203125" style="36" customWidth="1"/>
    <col min="9304" max="9304" width="3.6640625" style="36" bestFit="1" customWidth="1"/>
    <col min="9305" max="9305" width="12.6640625" style="36" customWidth="1"/>
    <col min="9306" max="9306" width="11.33203125" style="36" bestFit="1" customWidth="1"/>
    <col min="9307" max="9307" width="22.33203125" style="36" customWidth="1"/>
    <col min="9308" max="9308" width="0.6640625" style="36" customWidth="1"/>
    <col min="9309" max="9309" width="9.33203125" style="36" customWidth="1"/>
    <col min="9310" max="9310" width="10.6640625" style="36" customWidth="1"/>
    <col min="9311" max="9311" width="12" style="36" bestFit="1" customWidth="1"/>
    <col min="9312" max="9312" width="11.33203125" style="36" bestFit="1" customWidth="1"/>
    <col min="9313" max="9555" width="9.109375" style="36"/>
    <col min="9556" max="9556" width="0.77734375" style="36" customWidth="1"/>
    <col min="9557" max="9557" width="7.88671875" style="36" bestFit="1" customWidth="1"/>
    <col min="9558" max="9558" width="7.88671875" style="36" customWidth="1"/>
    <col min="9559" max="9559" width="81.33203125" style="36" customWidth="1"/>
    <col min="9560" max="9560" width="3.6640625" style="36" bestFit="1" customWidth="1"/>
    <col min="9561" max="9561" width="12.6640625" style="36" customWidth="1"/>
    <col min="9562" max="9562" width="11.33203125" style="36" bestFit="1" customWidth="1"/>
    <col min="9563" max="9563" width="22.33203125" style="36" customWidth="1"/>
    <col min="9564" max="9564" width="0.6640625" style="36" customWidth="1"/>
    <col min="9565" max="9565" width="9.33203125" style="36" customWidth="1"/>
    <col min="9566" max="9566" width="10.6640625" style="36" customWidth="1"/>
    <col min="9567" max="9567" width="12" style="36" bestFit="1" customWidth="1"/>
    <col min="9568" max="9568" width="11.33203125" style="36" bestFit="1" customWidth="1"/>
    <col min="9569" max="9811" width="9.109375" style="36"/>
    <col min="9812" max="9812" width="0.77734375" style="36" customWidth="1"/>
    <col min="9813" max="9813" width="7.88671875" style="36" bestFit="1" customWidth="1"/>
    <col min="9814" max="9814" width="7.88671875" style="36" customWidth="1"/>
    <col min="9815" max="9815" width="81.33203125" style="36" customWidth="1"/>
    <col min="9816" max="9816" width="3.6640625" style="36" bestFit="1" customWidth="1"/>
    <col min="9817" max="9817" width="12.6640625" style="36" customWidth="1"/>
    <col min="9818" max="9818" width="11.33203125" style="36" bestFit="1" customWidth="1"/>
    <col min="9819" max="9819" width="22.33203125" style="36" customWidth="1"/>
    <col min="9820" max="9820" width="0.6640625" style="36" customWidth="1"/>
    <col min="9821" max="9821" width="9.33203125" style="36" customWidth="1"/>
    <col min="9822" max="9822" width="10.6640625" style="36" customWidth="1"/>
    <col min="9823" max="9823" width="12" style="36" bestFit="1" customWidth="1"/>
    <col min="9824" max="9824" width="11.33203125" style="36" bestFit="1" customWidth="1"/>
    <col min="9825" max="10067" width="9.109375" style="36"/>
    <col min="10068" max="10068" width="0.77734375" style="36" customWidth="1"/>
    <col min="10069" max="10069" width="7.88671875" style="36" bestFit="1" customWidth="1"/>
    <col min="10070" max="10070" width="7.88671875" style="36" customWidth="1"/>
    <col min="10071" max="10071" width="81.33203125" style="36" customWidth="1"/>
    <col min="10072" max="10072" width="3.6640625" style="36" bestFit="1" customWidth="1"/>
    <col min="10073" max="10073" width="12.6640625" style="36" customWidth="1"/>
    <col min="10074" max="10074" width="11.33203125" style="36" bestFit="1" customWidth="1"/>
    <col min="10075" max="10075" width="22.33203125" style="36" customWidth="1"/>
    <col min="10076" max="10076" width="0.6640625" style="36" customWidth="1"/>
    <col min="10077" max="10077" width="9.33203125" style="36" customWidth="1"/>
    <col min="10078" max="10078" width="10.6640625" style="36" customWidth="1"/>
    <col min="10079" max="10079" width="12" style="36" bestFit="1" customWidth="1"/>
    <col min="10080" max="10080" width="11.33203125" style="36" bestFit="1" customWidth="1"/>
    <col min="10081" max="10323" width="9.109375" style="36"/>
    <col min="10324" max="10324" width="0.77734375" style="36" customWidth="1"/>
    <col min="10325" max="10325" width="7.88671875" style="36" bestFit="1" customWidth="1"/>
    <col min="10326" max="10326" width="7.88671875" style="36" customWidth="1"/>
    <col min="10327" max="10327" width="81.33203125" style="36" customWidth="1"/>
    <col min="10328" max="10328" width="3.6640625" style="36" bestFit="1" customWidth="1"/>
    <col min="10329" max="10329" width="12.6640625" style="36" customWidth="1"/>
    <col min="10330" max="10330" width="11.33203125" style="36" bestFit="1" customWidth="1"/>
    <col min="10331" max="10331" width="22.33203125" style="36" customWidth="1"/>
    <col min="10332" max="10332" width="0.6640625" style="36" customWidth="1"/>
    <col min="10333" max="10333" width="9.33203125" style="36" customWidth="1"/>
    <col min="10334" max="10334" width="10.6640625" style="36" customWidth="1"/>
    <col min="10335" max="10335" width="12" style="36" bestFit="1" customWidth="1"/>
    <col min="10336" max="10336" width="11.33203125" style="36" bestFit="1" customWidth="1"/>
    <col min="10337" max="10579" width="9.109375" style="36"/>
    <col min="10580" max="10580" width="0.77734375" style="36" customWidth="1"/>
    <col min="10581" max="10581" width="7.88671875" style="36" bestFit="1" customWidth="1"/>
    <col min="10582" max="10582" width="7.88671875" style="36" customWidth="1"/>
    <col min="10583" max="10583" width="81.33203125" style="36" customWidth="1"/>
    <col min="10584" max="10584" width="3.6640625" style="36" bestFit="1" customWidth="1"/>
    <col min="10585" max="10585" width="12.6640625" style="36" customWidth="1"/>
    <col min="10586" max="10586" width="11.33203125" style="36" bestFit="1" customWidth="1"/>
    <col min="10587" max="10587" width="22.33203125" style="36" customWidth="1"/>
    <col min="10588" max="10588" width="0.6640625" style="36" customWidth="1"/>
    <col min="10589" max="10589" width="9.33203125" style="36" customWidth="1"/>
    <col min="10590" max="10590" width="10.6640625" style="36" customWidth="1"/>
    <col min="10591" max="10591" width="12" style="36" bestFit="1" customWidth="1"/>
    <col min="10592" max="10592" width="11.33203125" style="36" bestFit="1" customWidth="1"/>
    <col min="10593" max="10835" width="9.109375" style="36"/>
    <col min="10836" max="10836" width="0.77734375" style="36" customWidth="1"/>
    <col min="10837" max="10837" width="7.88671875" style="36" bestFit="1" customWidth="1"/>
    <col min="10838" max="10838" width="7.88671875" style="36" customWidth="1"/>
    <col min="10839" max="10839" width="81.33203125" style="36" customWidth="1"/>
    <col min="10840" max="10840" width="3.6640625" style="36" bestFit="1" customWidth="1"/>
    <col min="10841" max="10841" width="12.6640625" style="36" customWidth="1"/>
    <col min="10842" max="10842" width="11.33203125" style="36" bestFit="1" customWidth="1"/>
    <col min="10843" max="10843" width="22.33203125" style="36" customWidth="1"/>
    <col min="10844" max="10844" width="0.6640625" style="36" customWidth="1"/>
    <col min="10845" max="10845" width="9.33203125" style="36" customWidth="1"/>
    <col min="10846" max="10846" width="10.6640625" style="36" customWidth="1"/>
    <col min="10847" max="10847" width="12" style="36" bestFit="1" customWidth="1"/>
    <col min="10848" max="10848" width="11.33203125" style="36" bestFit="1" customWidth="1"/>
    <col min="10849" max="11091" width="9.109375" style="36"/>
    <col min="11092" max="11092" width="0.77734375" style="36" customWidth="1"/>
    <col min="11093" max="11093" width="7.88671875" style="36" bestFit="1" customWidth="1"/>
    <col min="11094" max="11094" width="7.88671875" style="36" customWidth="1"/>
    <col min="11095" max="11095" width="81.33203125" style="36" customWidth="1"/>
    <col min="11096" max="11096" width="3.6640625" style="36" bestFit="1" customWidth="1"/>
    <col min="11097" max="11097" width="12.6640625" style="36" customWidth="1"/>
    <col min="11098" max="11098" width="11.33203125" style="36" bestFit="1" customWidth="1"/>
    <col min="11099" max="11099" width="22.33203125" style="36" customWidth="1"/>
    <col min="11100" max="11100" width="0.6640625" style="36" customWidth="1"/>
    <col min="11101" max="11101" width="9.33203125" style="36" customWidth="1"/>
    <col min="11102" max="11102" width="10.6640625" style="36" customWidth="1"/>
    <col min="11103" max="11103" width="12" style="36" bestFit="1" customWidth="1"/>
    <col min="11104" max="11104" width="11.33203125" style="36" bestFit="1" customWidth="1"/>
    <col min="11105" max="11347" width="9.109375" style="36"/>
    <col min="11348" max="11348" width="0.77734375" style="36" customWidth="1"/>
    <col min="11349" max="11349" width="7.88671875" style="36" bestFit="1" customWidth="1"/>
    <col min="11350" max="11350" width="7.88671875" style="36" customWidth="1"/>
    <col min="11351" max="11351" width="81.33203125" style="36" customWidth="1"/>
    <col min="11352" max="11352" width="3.6640625" style="36" bestFit="1" customWidth="1"/>
    <col min="11353" max="11353" width="12.6640625" style="36" customWidth="1"/>
    <col min="11354" max="11354" width="11.33203125" style="36" bestFit="1" customWidth="1"/>
    <col min="11355" max="11355" width="22.33203125" style="36" customWidth="1"/>
    <col min="11356" max="11356" width="0.6640625" style="36" customWidth="1"/>
    <col min="11357" max="11357" width="9.33203125" style="36" customWidth="1"/>
    <col min="11358" max="11358" width="10.6640625" style="36" customWidth="1"/>
    <col min="11359" max="11359" width="12" style="36" bestFit="1" customWidth="1"/>
    <col min="11360" max="11360" width="11.33203125" style="36" bestFit="1" customWidth="1"/>
    <col min="11361" max="11603" width="9.109375" style="36"/>
    <col min="11604" max="11604" width="0.77734375" style="36" customWidth="1"/>
    <col min="11605" max="11605" width="7.88671875" style="36" bestFit="1" customWidth="1"/>
    <col min="11606" max="11606" width="7.88671875" style="36" customWidth="1"/>
    <col min="11607" max="11607" width="81.33203125" style="36" customWidth="1"/>
    <col min="11608" max="11608" width="3.6640625" style="36" bestFit="1" customWidth="1"/>
    <col min="11609" max="11609" width="12.6640625" style="36" customWidth="1"/>
    <col min="11610" max="11610" width="11.33203125" style="36" bestFit="1" customWidth="1"/>
    <col min="11611" max="11611" width="22.33203125" style="36" customWidth="1"/>
    <col min="11612" max="11612" width="0.6640625" style="36" customWidth="1"/>
    <col min="11613" max="11613" width="9.33203125" style="36" customWidth="1"/>
    <col min="11614" max="11614" width="10.6640625" style="36" customWidth="1"/>
    <col min="11615" max="11615" width="12" style="36" bestFit="1" customWidth="1"/>
    <col min="11616" max="11616" width="11.33203125" style="36" bestFit="1" customWidth="1"/>
    <col min="11617" max="11859" width="9.109375" style="36"/>
    <col min="11860" max="11860" width="0.77734375" style="36" customWidth="1"/>
    <col min="11861" max="11861" width="7.88671875" style="36" bestFit="1" customWidth="1"/>
    <col min="11862" max="11862" width="7.88671875" style="36" customWidth="1"/>
    <col min="11863" max="11863" width="81.33203125" style="36" customWidth="1"/>
    <col min="11864" max="11864" width="3.6640625" style="36" bestFit="1" customWidth="1"/>
    <col min="11865" max="11865" width="12.6640625" style="36" customWidth="1"/>
    <col min="11866" max="11866" width="11.33203125" style="36" bestFit="1" customWidth="1"/>
    <col min="11867" max="11867" width="22.33203125" style="36" customWidth="1"/>
    <col min="11868" max="11868" width="0.6640625" style="36" customWidth="1"/>
    <col min="11869" max="11869" width="9.33203125" style="36" customWidth="1"/>
    <col min="11870" max="11870" width="10.6640625" style="36" customWidth="1"/>
    <col min="11871" max="11871" width="12" style="36" bestFit="1" customWidth="1"/>
    <col min="11872" max="11872" width="11.33203125" style="36" bestFit="1" customWidth="1"/>
    <col min="11873" max="12115" width="9.109375" style="36"/>
    <col min="12116" max="12116" width="0.77734375" style="36" customWidth="1"/>
    <col min="12117" max="12117" width="7.88671875" style="36" bestFit="1" customWidth="1"/>
    <col min="12118" max="12118" width="7.88671875" style="36" customWidth="1"/>
    <col min="12119" max="12119" width="81.33203125" style="36" customWidth="1"/>
    <col min="12120" max="12120" width="3.6640625" style="36" bestFit="1" customWidth="1"/>
    <col min="12121" max="12121" width="12.6640625" style="36" customWidth="1"/>
    <col min="12122" max="12122" width="11.33203125" style="36" bestFit="1" customWidth="1"/>
    <col min="12123" max="12123" width="22.33203125" style="36" customWidth="1"/>
    <col min="12124" max="12124" width="0.6640625" style="36" customWidth="1"/>
    <col min="12125" max="12125" width="9.33203125" style="36" customWidth="1"/>
    <col min="12126" max="12126" width="10.6640625" style="36" customWidth="1"/>
    <col min="12127" max="12127" width="12" style="36" bestFit="1" customWidth="1"/>
    <col min="12128" max="12128" width="11.33203125" style="36" bestFit="1" customWidth="1"/>
    <col min="12129" max="12371" width="9.109375" style="36"/>
    <col min="12372" max="12372" width="0.77734375" style="36" customWidth="1"/>
    <col min="12373" max="12373" width="7.88671875" style="36" bestFit="1" customWidth="1"/>
    <col min="12374" max="12374" width="7.88671875" style="36" customWidth="1"/>
    <col min="12375" max="12375" width="81.33203125" style="36" customWidth="1"/>
    <col min="12376" max="12376" width="3.6640625" style="36" bestFit="1" customWidth="1"/>
    <col min="12377" max="12377" width="12.6640625" style="36" customWidth="1"/>
    <col min="12378" max="12378" width="11.33203125" style="36" bestFit="1" customWidth="1"/>
    <col min="12379" max="12379" width="22.33203125" style="36" customWidth="1"/>
    <col min="12380" max="12380" width="0.6640625" style="36" customWidth="1"/>
    <col min="12381" max="12381" width="9.33203125" style="36" customWidth="1"/>
    <col min="12382" max="12382" width="10.6640625" style="36" customWidth="1"/>
    <col min="12383" max="12383" width="12" style="36" bestFit="1" customWidth="1"/>
    <col min="12384" max="12384" width="11.33203125" style="36" bestFit="1" customWidth="1"/>
    <col min="12385" max="12627" width="9.109375" style="36"/>
    <col min="12628" max="12628" width="0.77734375" style="36" customWidth="1"/>
    <col min="12629" max="12629" width="7.88671875" style="36" bestFit="1" customWidth="1"/>
    <col min="12630" max="12630" width="7.88671875" style="36" customWidth="1"/>
    <col min="12631" max="12631" width="81.33203125" style="36" customWidth="1"/>
    <col min="12632" max="12632" width="3.6640625" style="36" bestFit="1" customWidth="1"/>
    <col min="12633" max="12633" width="12.6640625" style="36" customWidth="1"/>
    <col min="12634" max="12634" width="11.33203125" style="36" bestFit="1" customWidth="1"/>
    <col min="12635" max="12635" width="22.33203125" style="36" customWidth="1"/>
    <col min="12636" max="12636" width="0.6640625" style="36" customWidth="1"/>
    <col min="12637" max="12637" width="9.33203125" style="36" customWidth="1"/>
    <col min="12638" max="12638" width="10.6640625" style="36" customWidth="1"/>
    <col min="12639" max="12639" width="12" style="36" bestFit="1" customWidth="1"/>
    <col min="12640" max="12640" width="11.33203125" style="36" bestFit="1" customWidth="1"/>
    <col min="12641" max="12883" width="9.109375" style="36"/>
    <col min="12884" max="12884" width="0.77734375" style="36" customWidth="1"/>
    <col min="12885" max="12885" width="7.88671875" style="36" bestFit="1" customWidth="1"/>
    <col min="12886" max="12886" width="7.88671875" style="36" customWidth="1"/>
    <col min="12887" max="12887" width="81.33203125" style="36" customWidth="1"/>
    <col min="12888" max="12888" width="3.6640625" style="36" bestFit="1" customWidth="1"/>
    <col min="12889" max="12889" width="12.6640625" style="36" customWidth="1"/>
    <col min="12890" max="12890" width="11.33203125" style="36" bestFit="1" customWidth="1"/>
    <col min="12891" max="12891" width="22.33203125" style="36" customWidth="1"/>
    <col min="12892" max="12892" width="0.6640625" style="36" customWidth="1"/>
    <col min="12893" max="12893" width="9.33203125" style="36" customWidth="1"/>
    <col min="12894" max="12894" width="10.6640625" style="36" customWidth="1"/>
    <col min="12895" max="12895" width="12" style="36" bestFit="1" customWidth="1"/>
    <col min="12896" max="12896" width="11.33203125" style="36" bestFit="1" customWidth="1"/>
    <col min="12897" max="13139" width="9.109375" style="36"/>
    <col min="13140" max="13140" width="0.77734375" style="36" customWidth="1"/>
    <col min="13141" max="13141" width="7.88671875" style="36" bestFit="1" customWidth="1"/>
    <col min="13142" max="13142" width="7.88671875" style="36" customWidth="1"/>
    <col min="13143" max="13143" width="81.33203125" style="36" customWidth="1"/>
    <col min="13144" max="13144" width="3.6640625" style="36" bestFit="1" customWidth="1"/>
    <col min="13145" max="13145" width="12.6640625" style="36" customWidth="1"/>
    <col min="13146" max="13146" width="11.33203125" style="36" bestFit="1" customWidth="1"/>
    <col min="13147" max="13147" width="22.33203125" style="36" customWidth="1"/>
    <col min="13148" max="13148" width="0.6640625" style="36" customWidth="1"/>
    <col min="13149" max="13149" width="9.33203125" style="36" customWidth="1"/>
    <col min="13150" max="13150" width="10.6640625" style="36" customWidth="1"/>
    <col min="13151" max="13151" width="12" style="36" bestFit="1" customWidth="1"/>
    <col min="13152" max="13152" width="11.33203125" style="36" bestFit="1" customWidth="1"/>
    <col min="13153" max="13395" width="9.109375" style="36"/>
    <col min="13396" max="13396" width="0.77734375" style="36" customWidth="1"/>
    <col min="13397" max="13397" width="7.88671875" style="36" bestFit="1" customWidth="1"/>
    <col min="13398" max="13398" width="7.88671875" style="36" customWidth="1"/>
    <col min="13399" max="13399" width="81.33203125" style="36" customWidth="1"/>
    <col min="13400" max="13400" width="3.6640625" style="36" bestFit="1" customWidth="1"/>
    <col min="13401" max="13401" width="12.6640625" style="36" customWidth="1"/>
    <col min="13402" max="13402" width="11.33203125" style="36" bestFit="1" customWidth="1"/>
    <col min="13403" max="13403" width="22.33203125" style="36" customWidth="1"/>
    <col min="13404" max="13404" width="0.6640625" style="36" customWidth="1"/>
    <col min="13405" max="13405" width="9.33203125" style="36" customWidth="1"/>
    <col min="13406" max="13406" width="10.6640625" style="36" customWidth="1"/>
    <col min="13407" max="13407" width="12" style="36" bestFit="1" customWidth="1"/>
    <col min="13408" max="13408" width="11.33203125" style="36" bestFit="1" customWidth="1"/>
    <col min="13409" max="13651" width="9.109375" style="36"/>
    <col min="13652" max="13652" width="0.77734375" style="36" customWidth="1"/>
    <col min="13653" max="13653" width="7.88671875" style="36" bestFit="1" customWidth="1"/>
    <col min="13654" max="13654" width="7.88671875" style="36" customWidth="1"/>
    <col min="13655" max="13655" width="81.33203125" style="36" customWidth="1"/>
    <col min="13656" max="13656" width="3.6640625" style="36" bestFit="1" customWidth="1"/>
    <col min="13657" max="13657" width="12.6640625" style="36" customWidth="1"/>
    <col min="13658" max="13658" width="11.33203125" style="36" bestFit="1" customWidth="1"/>
    <col min="13659" max="13659" width="22.33203125" style="36" customWidth="1"/>
    <col min="13660" max="13660" width="0.6640625" style="36" customWidth="1"/>
    <col min="13661" max="13661" width="9.33203125" style="36" customWidth="1"/>
    <col min="13662" max="13662" width="10.6640625" style="36" customWidth="1"/>
    <col min="13663" max="13663" width="12" style="36" bestFit="1" customWidth="1"/>
    <col min="13664" max="13664" width="11.33203125" style="36" bestFit="1" customWidth="1"/>
    <col min="13665" max="13907" width="9.109375" style="36"/>
    <col min="13908" max="13908" width="0.77734375" style="36" customWidth="1"/>
    <col min="13909" max="13909" width="7.88671875" style="36" bestFit="1" customWidth="1"/>
    <col min="13910" max="13910" width="7.88671875" style="36" customWidth="1"/>
    <col min="13911" max="13911" width="81.33203125" style="36" customWidth="1"/>
    <col min="13912" max="13912" width="3.6640625" style="36" bestFit="1" customWidth="1"/>
    <col min="13913" max="13913" width="12.6640625" style="36" customWidth="1"/>
    <col min="13914" max="13914" width="11.33203125" style="36" bestFit="1" customWidth="1"/>
    <col min="13915" max="13915" width="22.33203125" style="36" customWidth="1"/>
    <col min="13916" max="13916" width="0.6640625" style="36" customWidth="1"/>
    <col min="13917" max="13917" width="9.33203125" style="36" customWidth="1"/>
    <col min="13918" max="13918" width="10.6640625" style="36" customWidth="1"/>
    <col min="13919" max="13919" width="12" style="36" bestFit="1" customWidth="1"/>
    <col min="13920" max="13920" width="11.33203125" style="36" bestFit="1" customWidth="1"/>
    <col min="13921" max="14163" width="9.109375" style="36"/>
    <col min="14164" max="14164" width="0.77734375" style="36" customWidth="1"/>
    <col min="14165" max="14165" width="7.88671875" style="36" bestFit="1" customWidth="1"/>
    <col min="14166" max="14166" width="7.88671875" style="36" customWidth="1"/>
    <col min="14167" max="14167" width="81.33203125" style="36" customWidth="1"/>
    <col min="14168" max="14168" width="3.6640625" style="36" bestFit="1" customWidth="1"/>
    <col min="14169" max="14169" width="12.6640625" style="36" customWidth="1"/>
    <col min="14170" max="14170" width="11.33203125" style="36" bestFit="1" customWidth="1"/>
    <col min="14171" max="14171" width="22.33203125" style="36" customWidth="1"/>
    <col min="14172" max="14172" width="0.6640625" style="36" customWidth="1"/>
    <col min="14173" max="14173" width="9.33203125" style="36" customWidth="1"/>
    <col min="14174" max="14174" width="10.6640625" style="36" customWidth="1"/>
    <col min="14175" max="14175" width="12" style="36" bestFit="1" customWidth="1"/>
    <col min="14176" max="14176" width="11.33203125" style="36" bestFit="1" customWidth="1"/>
    <col min="14177" max="14419" width="9.109375" style="36"/>
    <col min="14420" max="14420" width="0.77734375" style="36" customWidth="1"/>
    <col min="14421" max="14421" width="7.88671875" style="36" bestFit="1" customWidth="1"/>
    <col min="14422" max="14422" width="7.88671875" style="36" customWidth="1"/>
    <col min="14423" max="14423" width="81.33203125" style="36" customWidth="1"/>
    <col min="14424" max="14424" width="3.6640625" style="36" bestFit="1" customWidth="1"/>
    <col min="14425" max="14425" width="12.6640625" style="36" customWidth="1"/>
    <col min="14426" max="14426" width="11.33203125" style="36" bestFit="1" customWidth="1"/>
    <col min="14427" max="14427" width="22.33203125" style="36" customWidth="1"/>
    <col min="14428" max="14428" width="0.6640625" style="36" customWidth="1"/>
    <col min="14429" max="14429" width="9.33203125" style="36" customWidth="1"/>
    <col min="14430" max="14430" width="10.6640625" style="36" customWidth="1"/>
    <col min="14431" max="14431" width="12" style="36" bestFit="1" customWidth="1"/>
    <col min="14432" max="14432" width="11.33203125" style="36" bestFit="1" customWidth="1"/>
    <col min="14433" max="14675" width="9.109375" style="36"/>
    <col min="14676" max="14676" width="0.77734375" style="36" customWidth="1"/>
    <col min="14677" max="14677" width="7.88671875" style="36" bestFit="1" customWidth="1"/>
    <col min="14678" max="14678" width="7.88671875" style="36" customWidth="1"/>
    <col min="14679" max="14679" width="81.33203125" style="36" customWidth="1"/>
    <col min="14680" max="14680" width="3.6640625" style="36" bestFit="1" customWidth="1"/>
    <col min="14681" max="14681" width="12.6640625" style="36" customWidth="1"/>
    <col min="14682" max="14682" width="11.33203125" style="36" bestFit="1" customWidth="1"/>
    <col min="14683" max="14683" width="22.33203125" style="36" customWidth="1"/>
    <col min="14684" max="14684" width="0.6640625" style="36" customWidth="1"/>
    <col min="14685" max="14685" width="9.33203125" style="36" customWidth="1"/>
    <col min="14686" max="14686" width="10.6640625" style="36" customWidth="1"/>
    <col min="14687" max="14687" width="12" style="36" bestFit="1" customWidth="1"/>
    <col min="14688" max="14688" width="11.33203125" style="36" bestFit="1" customWidth="1"/>
    <col min="14689" max="14931" width="9.109375" style="36"/>
    <col min="14932" max="14932" width="0.77734375" style="36" customWidth="1"/>
    <col min="14933" max="14933" width="7.88671875" style="36" bestFit="1" customWidth="1"/>
    <col min="14934" max="14934" width="7.88671875" style="36" customWidth="1"/>
    <col min="14935" max="14935" width="81.33203125" style="36" customWidth="1"/>
    <col min="14936" max="14936" width="3.6640625" style="36" bestFit="1" customWidth="1"/>
    <col min="14937" max="14937" width="12.6640625" style="36" customWidth="1"/>
    <col min="14938" max="14938" width="11.33203125" style="36" bestFit="1" customWidth="1"/>
    <col min="14939" max="14939" width="22.33203125" style="36" customWidth="1"/>
    <col min="14940" max="14940" width="0.6640625" style="36" customWidth="1"/>
    <col min="14941" max="14941" width="9.33203125" style="36" customWidth="1"/>
    <col min="14942" max="14942" width="10.6640625" style="36" customWidth="1"/>
    <col min="14943" max="14943" width="12" style="36" bestFit="1" customWidth="1"/>
    <col min="14944" max="14944" width="11.33203125" style="36" bestFit="1" customWidth="1"/>
    <col min="14945" max="15187" width="9.109375" style="36"/>
    <col min="15188" max="15188" width="0.77734375" style="36" customWidth="1"/>
    <col min="15189" max="15189" width="7.88671875" style="36" bestFit="1" customWidth="1"/>
    <col min="15190" max="15190" width="7.88671875" style="36" customWidth="1"/>
    <col min="15191" max="15191" width="81.33203125" style="36" customWidth="1"/>
    <col min="15192" max="15192" width="3.6640625" style="36" bestFit="1" customWidth="1"/>
    <col min="15193" max="15193" width="12.6640625" style="36" customWidth="1"/>
    <col min="15194" max="15194" width="11.33203125" style="36" bestFit="1" customWidth="1"/>
    <col min="15195" max="15195" width="22.33203125" style="36" customWidth="1"/>
    <col min="15196" max="15196" width="0.6640625" style="36" customWidth="1"/>
    <col min="15197" max="15197" width="9.33203125" style="36" customWidth="1"/>
    <col min="15198" max="15198" width="10.6640625" style="36" customWidth="1"/>
    <col min="15199" max="15199" width="12" style="36" bestFit="1" customWidth="1"/>
    <col min="15200" max="15200" width="11.33203125" style="36" bestFit="1" customWidth="1"/>
    <col min="15201" max="15443" width="9.109375" style="36"/>
    <col min="15444" max="15444" width="0.77734375" style="36" customWidth="1"/>
    <col min="15445" max="15445" width="7.88671875" style="36" bestFit="1" customWidth="1"/>
    <col min="15446" max="15446" width="7.88671875" style="36" customWidth="1"/>
    <col min="15447" max="15447" width="81.33203125" style="36" customWidth="1"/>
    <col min="15448" max="15448" width="3.6640625" style="36" bestFit="1" customWidth="1"/>
    <col min="15449" max="15449" width="12.6640625" style="36" customWidth="1"/>
    <col min="15450" max="15450" width="11.33203125" style="36" bestFit="1" customWidth="1"/>
    <col min="15451" max="15451" width="22.33203125" style="36" customWidth="1"/>
    <col min="15452" max="15452" width="0.6640625" style="36" customWidth="1"/>
    <col min="15453" max="15453" width="9.33203125" style="36" customWidth="1"/>
    <col min="15454" max="15454" width="10.6640625" style="36" customWidth="1"/>
    <col min="15455" max="15455" width="12" style="36" bestFit="1" customWidth="1"/>
    <col min="15456" max="15456" width="11.33203125" style="36" bestFit="1" customWidth="1"/>
    <col min="15457" max="15699" width="9.109375" style="36"/>
    <col min="15700" max="15700" width="0.77734375" style="36" customWidth="1"/>
    <col min="15701" max="15701" width="7.88671875" style="36" bestFit="1" customWidth="1"/>
    <col min="15702" max="15702" width="7.88671875" style="36" customWidth="1"/>
    <col min="15703" max="15703" width="81.33203125" style="36" customWidth="1"/>
    <col min="15704" max="15704" width="3.6640625" style="36" bestFit="1" customWidth="1"/>
    <col min="15705" max="15705" width="12.6640625" style="36" customWidth="1"/>
    <col min="15706" max="15706" width="11.33203125" style="36" bestFit="1" customWidth="1"/>
    <col min="15707" max="15707" width="22.33203125" style="36" customWidth="1"/>
    <col min="15708" max="15708" width="0.6640625" style="36" customWidth="1"/>
    <col min="15709" max="15709" width="9.33203125" style="36" customWidth="1"/>
    <col min="15710" max="15710" width="10.6640625" style="36" customWidth="1"/>
    <col min="15711" max="15711" width="12" style="36" bestFit="1" customWidth="1"/>
    <col min="15712" max="15712" width="11.33203125" style="36" bestFit="1" customWidth="1"/>
    <col min="15713" max="15955" width="9.109375" style="36"/>
    <col min="15956" max="15956" width="0.77734375" style="36" customWidth="1"/>
    <col min="15957" max="15957" width="7.88671875" style="36" bestFit="1" customWidth="1"/>
    <col min="15958" max="15958" width="7.88671875" style="36" customWidth="1"/>
    <col min="15959" max="15959" width="81.33203125" style="36" customWidth="1"/>
    <col min="15960" max="15960" width="3.6640625" style="36" bestFit="1" customWidth="1"/>
    <col min="15961" max="15961" width="12.6640625" style="36" customWidth="1"/>
    <col min="15962" max="15962" width="11.33203125" style="36" bestFit="1" customWidth="1"/>
    <col min="15963" max="15963" width="22.33203125" style="36" customWidth="1"/>
    <col min="15964" max="15964" width="0.6640625" style="36" customWidth="1"/>
    <col min="15965" max="15965" width="9.33203125" style="36" customWidth="1"/>
    <col min="15966" max="15966" width="10.6640625" style="36" customWidth="1"/>
    <col min="15967" max="15967" width="12" style="36" bestFit="1" customWidth="1"/>
    <col min="15968" max="15968" width="11.33203125" style="36" bestFit="1" customWidth="1"/>
    <col min="15969" max="16384" width="9.109375" style="36"/>
  </cols>
  <sheetData>
    <row r="1" spans="1:23" ht="20.25" customHeight="1" thickBot="1">
      <c r="M1" s="122"/>
    </row>
    <row r="2" spans="1:23" ht="12.75" customHeight="1">
      <c r="B2" s="37"/>
      <c r="C2" s="38"/>
      <c r="D2" s="39"/>
      <c r="E2" s="39"/>
      <c r="F2" s="310"/>
      <c r="G2" s="310"/>
      <c r="H2" s="310"/>
      <c r="I2" s="310"/>
      <c r="J2" s="310"/>
      <c r="K2" s="310"/>
      <c r="L2" s="310"/>
      <c r="M2" s="123"/>
      <c r="N2" s="69"/>
      <c r="O2" s="69"/>
      <c r="P2" s="69"/>
      <c r="Q2" s="69"/>
      <c r="R2" s="69"/>
      <c r="S2" s="69"/>
      <c r="T2" s="69"/>
      <c r="U2" s="69"/>
      <c r="V2" s="54"/>
    </row>
    <row r="3" spans="1:23">
      <c r="B3" s="40"/>
      <c r="C3" s="41"/>
      <c r="D3" s="42"/>
      <c r="E3" s="43" t="s">
        <v>57</v>
      </c>
      <c r="F3" s="311"/>
      <c r="G3" s="311"/>
      <c r="H3" s="311"/>
      <c r="I3" s="311"/>
      <c r="J3" s="311"/>
      <c r="K3" s="311"/>
      <c r="L3" s="311"/>
      <c r="M3" s="124"/>
      <c r="N3" s="70"/>
      <c r="O3" s="70"/>
      <c r="P3" s="70"/>
      <c r="Q3" s="70"/>
      <c r="R3" s="70"/>
      <c r="S3" s="70"/>
      <c r="T3" s="70"/>
      <c r="U3" s="70"/>
      <c r="V3" s="55"/>
    </row>
    <row r="4" spans="1:23">
      <c r="B4" s="40"/>
      <c r="C4" s="41"/>
      <c r="D4" s="42"/>
      <c r="E4" s="44" t="s">
        <v>58</v>
      </c>
      <c r="F4" s="263"/>
      <c r="G4" s="263"/>
      <c r="H4" s="263"/>
      <c r="I4" s="263"/>
      <c r="J4" s="263"/>
      <c r="K4" s="263"/>
      <c r="L4" s="263"/>
      <c r="M4" s="124"/>
      <c r="N4" s="71"/>
      <c r="O4" s="71"/>
      <c r="P4" s="71"/>
      <c r="Q4" s="71"/>
      <c r="R4" s="71"/>
      <c r="S4" s="71"/>
      <c r="T4" s="71"/>
      <c r="U4" s="71"/>
      <c r="V4" s="56" t="s">
        <v>50</v>
      </c>
    </row>
    <row r="5" spans="1:23">
      <c r="B5" s="40"/>
      <c r="C5" s="41"/>
      <c r="D5" s="42"/>
      <c r="E5" s="44" t="s">
        <v>51</v>
      </c>
      <c r="F5" s="263"/>
      <c r="G5" s="263"/>
      <c r="H5" s="263"/>
      <c r="I5" s="263"/>
      <c r="J5" s="263"/>
      <c r="K5" s="263"/>
      <c r="L5" s="263"/>
      <c r="M5" s="124"/>
      <c r="N5" s="71"/>
      <c r="O5" s="71"/>
      <c r="P5" s="71"/>
      <c r="Q5" s="71"/>
      <c r="R5" s="71"/>
      <c r="S5" s="71"/>
      <c r="T5" s="71"/>
      <c r="U5" s="71"/>
      <c r="V5" s="56" t="s">
        <v>52</v>
      </c>
    </row>
    <row r="6" spans="1:23" ht="27.6" customHeight="1">
      <c r="B6" s="40"/>
      <c r="C6" s="41"/>
      <c r="D6" s="42"/>
      <c r="E6" s="549" t="s">
        <v>118</v>
      </c>
      <c r="F6" s="549"/>
      <c r="G6" s="549"/>
      <c r="H6" s="549"/>
      <c r="I6" s="549"/>
      <c r="J6" s="549"/>
      <c r="K6" s="549"/>
      <c r="L6" s="549"/>
      <c r="M6" s="549"/>
      <c r="N6" s="72"/>
      <c r="O6" s="72"/>
      <c r="P6" s="72"/>
      <c r="Q6" s="72"/>
      <c r="R6" s="72"/>
      <c r="S6" s="72"/>
      <c r="T6" s="72"/>
      <c r="U6" s="72"/>
      <c r="V6" s="57" t="s">
        <v>0</v>
      </c>
    </row>
    <row r="7" spans="1:23" ht="13.95" customHeight="1" thickBot="1">
      <c r="B7" s="45"/>
      <c r="C7" s="46"/>
      <c r="D7" s="47"/>
      <c r="E7" s="47"/>
      <c r="F7" s="312"/>
      <c r="G7" s="312"/>
      <c r="H7" s="312"/>
      <c r="I7" s="312"/>
      <c r="J7" s="312"/>
      <c r="K7" s="312"/>
      <c r="L7" s="312"/>
      <c r="M7" s="125"/>
      <c r="N7" s="73"/>
      <c r="O7" s="73"/>
      <c r="P7" s="73"/>
      <c r="Q7" s="73"/>
      <c r="R7" s="73"/>
      <c r="S7" s="73"/>
      <c r="T7" s="73"/>
      <c r="U7" s="73"/>
      <c r="V7" s="58"/>
    </row>
    <row r="8" spans="1:23" ht="18" customHeight="1" thickBot="1">
      <c r="B8" s="562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</row>
    <row r="9" spans="1:23" ht="18" customHeight="1">
      <c r="A9" s="1"/>
      <c r="B9" s="563"/>
      <c r="C9" s="2"/>
      <c r="D9" s="565" t="s">
        <v>201</v>
      </c>
      <c r="E9" s="3"/>
      <c r="F9" s="313"/>
      <c r="G9" s="313"/>
      <c r="H9" s="313"/>
      <c r="I9" s="313"/>
      <c r="J9" s="313"/>
      <c r="K9" s="313"/>
      <c r="L9" s="313"/>
      <c r="M9" s="126"/>
      <c r="N9" s="74"/>
      <c r="O9" s="74"/>
      <c r="P9" s="74"/>
      <c r="Q9" s="74"/>
      <c r="R9" s="74"/>
      <c r="S9" s="74"/>
      <c r="T9" s="74"/>
      <c r="U9" s="74"/>
      <c r="V9" s="59"/>
    </row>
    <row r="10" spans="1:23" ht="18" customHeight="1" thickBot="1">
      <c r="A10" s="1"/>
      <c r="B10" s="564"/>
      <c r="C10" s="4"/>
      <c r="D10" s="566"/>
      <c r="E10" s="5"/>
      <c r="F10" s="314"/>
      <c r="G10" s="314"/>
      <c r="H10" s="314"/>
      <c r="I10" s="314"/>
      <c r="J10" s="314"/>
      <c r="K10" s="314"/>
      <c r="L10" s="314"/>
      <c r="M10" s="127"/>
      <c r="N10" s="75"/>
      <c r="O10" s="75"/>
      <c r="P10" s="75"/>
      <c r="Q10" s="75"/>
      <c r="R10" s="75"/>
      <c r="S10" s="75"/>
      <c r="T10" s="75"/>
      <c r="U10" s="75"/>
      <c r="V10" s="60"/>
    </row>
    <row r="11" spans="1:23" ht="18" customHeight="1" thickBot="1">
      <c r="A11" s="1"/>
      <c r="D11" s="6"/>
      <c r="E11" s="6"/>
      <c r="F11" s="128"/>
      <c r="G11" s="128"/>
      <c r="H11" s="128"/>
      <c r="I11" s="128"/>
      <c r="J11" s="128"/>
      <c r="K11" s="128"/>
      <c r="L11" s="128"/>
      <c r="M11" s="128"/>
      <c r="N11" s="61"/>
      <c r="O11" s="61"/>
      <c r="P11" s="61"/>
      <c r="Q11" s="61"/>
      <c r="R11" s="61"/>
      <c r="S11" s="61"/>
      <c r="T11" s="61"/>
      <c r="U11" s="61"/>
      <c r="V11" s="61"/>
    </row>
    <row r="12" spans="1:23" s="104" customFormat="1" ht="55.8" customHeight="1">
      <c r="A12" s="35"/>
      <c r="B12" s="93" t="s">
        <v>1</v>
      </c>
      <c r="C12" s="94" t="s">
        <v>61</v>
      </c>
      <c r="D12" s="94" t="s">
        <v>2</v>
      </c>
      <c r="E12" s="95" t="s">
        <v>3</v>
      </c>
      <c r="F12" s="309" t="s">
        <v>357</v>
      </c>
      <c r="G12" s="309" t="s">
        <v>358</v>
      </c>
      <c r="H12" s="309" t="s">
        <v>359</v>
      </c>
      <c r="I12" s="309" t="s">
        <v>379</v>
      </c>
      <c r="J12" s="96" t="s">
        <v>208</v>
      </c>
      <c r="K12" s="96" t="s">
        <v>209</v>
      </c>
      <c r="L12" s="96" t="s">
        <v>210</v>
      </c>
      <c r="M12" s="309" t="s">
        <v>467</v>
      </c>
      <c r="N12" s="460" t="s">
        <v>60</v>
      </c>
      <c r="O12" s="440" t="s">
        <v>633</v>
      </c>
      <c r="P12" s="309" t="s">
        <v>634</v>
      </c>
      <c r="Q12" s="309" t="s">
        <v>635</v>
      </c>
      <c r="R12" s="309" t="s">
        <v>636</v>
      </c>
      <c r="S12" s="309" t="s">
        <v>637</v>
      </c>
      <c r="T12" s="309" t="s">
        <v>638</v>
      </c>
      <c r="U12" s="446" t="s">
        <v>639</v>
      </c>
      <c r="V12" s="441" t="s">
        <v>5</v>
      </c>
      <c r="W12" s="98" t="s">
        <v>65</v>
      </c>
    </row>
    <row r="13" spans="1:23">
      <c r="A13" s="153"/>
      <c r="B13" s="154">
        <v>1</v>
      </c>
      <c r="C13" s="155"/>
      <c r="D13" s="156" t="s">
        <v>6</v>
      </c>
      <c r="E13" s="157"/>
      <c r="F13" s="326"/>
      <c r="G13" s="326"/>
      <c r="H13" s="326"/>
      <c r="I13" s="326"/>
      <c r="J13" s="326"/>
      <c r="K13" s="326"/>
      <c r="L13" s="326"/>
      <c r="M13" s="158"/>
      <c r="N13" s="448"/>
      <c r="O13" s="455">
        <f t="shared" ref="O13:V13" si="0">SUM(O14:O33)</f>
        <v>0</v>
      </c>
      <c r="P13" s="159">
        <f t="shared" si="0"/>
        <v>0</v>
      </c>
      <c r="Q13" s="159">
        <f t="shared" si="0"/>
        <v>0</v>
      </c>
      <c r="R13" s="159">
        <f t="shared" si="0"/>
        <v>0</v>
      </c>
      <c r="S13" s="159">
        <f t="shared" si="0"/>
        <v>0</v>
      </c>
      <c r="T13" s="159">
        <f t="shared" si="0"/>
        <v>0</v>
      </c>
      <c r="U13" s="453">
        <f t="shared" si="0"/>
        <v>0</v>
      </c>
      <c r="V13" s="442">
        <f t="shared" si="0"/>
        <v>0</v>
      </c>
      <c r="W13" s="160"/>
    </row>
    <row r="14" spans="1:23" s="7" customFormat="1" ht="11.4">
      <c r="A14" s="8"/>
      <c r="B14" s="99" t="s">
        <v>156</v>
      </c>
      <c r="C14" s="9"/>
      <c r="D14" s="10" t="s">
        <v>7</v>
      </c>
      <c r="E14" s="11" t="s">
        <v>8</v>
      </c>
      <c r="F14" s="327">
        <v>1</v>
      </c>
      <c r="G14" s="327">
        <v>1</v>
      </c>
      <c r="H14" s="327">
        <v>1</v>
      </c>
      <c r="I14" s="327">
        <v>1</v>
      </c>
      <c r="J14" s="327">
        <v>1</v>
      </c>
      <c r="K14" s="327">
        <v>1</v>
      </c>
      <c r="L14" s="327">
        <v>1</v>
      </c>
      <c r="M14" s="91">
        <f>SUM(F14:L14)</f>
        <v>7</v>
      </c>
      <c r="N14" s="450"/>
      <c r="O14" s="456">
        <f>N14*F14</f>
        <v>0</v>
      </c>
      <c r="P14" s="83">
        <f>N14*G14</f>
        <v>0</v>
      </c>
      <c r="Q14" s="83">
        <f>N14*H14</f>
        <v>0</v>
      </c>
      <c r="R14" s="83">
        <f>N14*I14</f>
        <v>0</v>
      </c>
      <c r="S14" s="83">
        <f>N14*J14</f>
        <v>0</v>
      </c>
      <c r="T14" s="83">
        <f>N14*K14</f>
        <v>0</v>
      </c>
      <c r="U14" s="458">
        <f>N14*L14</f>
        <v>0</v>
      </c>
      <c r="V14" s="443">
        <f t="shared" ref="V14:V21" si="1">N14*M14</f>
        <v>0</v>
      </c>
      <c r="W14" s="100"/>
    </row>
    <row r="15" spans="1:23" s="7" customFormat="1" ht="12.75" customHeight="1">
      <c r="A15" s="8"/>
      <c r="B15" s="99" t="s">
        <v>157</v>
      </c>
      <c r="C15" s="9"/>
      <c r="D15" s="10" t="s">
        <v>9</v>
      </c>
      <c r="E15" s="12" t="s">
        <v>10</v>
      </c>
      <c r="F15" s="327">
        <v>30.690000000000005</v>
      </c>
      <c r="G15" s="327">
        <v>19.008000000000003</v>
      </c>
      <c r="H15" s="327">
        <v>17.176500000000001</v>
      </c>
      <c r="I15" s="327">
        <v>31.610700000000008</v>
      </c>
      <c r="J15" s="327">
        <v>22.745250000000006</v>
      </c>
      <c r="K15" s="327">
        <v>0</v>
      </c>
      <c r="L15" s="327">
        <v>58.685000000000009</v>
      </c>
      <c r="M15" s="91">
        <f>SUM(F15:L15)</f>
        <v>179.91545000000002</v>
      </c>
      <c r="N15" s="450"/>
      <c r="O15" s="456">
        <f t="shared" ref="O15:O79" si="2">N15*F15</f>
        <v>0</v>
      </c>
      <c r="P15" s="83">
        <f t="shared" ref="P15:P43" si="3">N15*G15</f>
        <v>0</v>
      </c>
      <c r="Q15" s="83">
        <f t="shared" ref="Q15:Q33" si="4">N15*H15</f>
        <v>0</v>
      </c>
      <c r="R15" s="83">
        <f t="shared" ref="R15:R33" si="5">N15*I15</f>
        <v>0</v>
      </c>
      <c r="S15" s="83">
        <f t="shared" ref="S15:S33" si="6">N15*J15</f>
        <v>0</v>
      </c>
      <c r="T15" s="83">
        <f t="shared" ref="T15:T33" si="7">N15*K15</f>
        <v>0</v>
      </c>
      <c r="U15" s="458">
        <f t="shared" ref="U15:U33" si="8">N15*L15</f>
        <v>0</v>
      </c>
      <c r="V15" s="443">
        <f t="shared" si="1"/>
        <v>0</v>
      </c>
      <c r="W15" s="101"/>
    </row>
    <row r="16" spans="1:23" s="7" customFormat="1" ht="12.6" customHeight="1">
      <c r="A16" s="8"/>
      <c r="B16" s="99" t="s">
        <v>290</v>
      </c>
      <c r="C16" s="9"/>
      <c r="D16" s="10" t="s">
        <v>381</v>
      </c>
      <c r="E16" s="12" t="s">
        <v>10</v>
      </c>
      <c r="F16" s="327">
        <v>0</v>
      </c>
      <c r="G16" s="327">
        <v>0</v>
      </c>
      <c r="H16" s="327">
        <v>0</v>
      </c>
      <c r="I16" s="327">
        <v>0</v>
      </c>
      <c r="J16" s="327">
        <v>15.105</v>
      </c>
      <c r="K16" s="327">
        <v>30.509999999999998</v>
      </c>
      <c r="L16" s="327">
        <v>27.150000000000002</v>
      </c>
      <c r="M16" s="91">
        <f t="shared" ref="M16" si="9">SUM(F16:L16)</f>
        <v>72.765000000000001</v>
      </c>
      <c r="N16" s="450"/>
      <c r="O16" s="456">
        <f t="shared" si="2"/>
        <v>0</v>
      </c>
      <c r="P16" s="83">
        <f t="shared" si="3"/>
        <v>0</v>
      </c>
      <c r="Q16" s="83">
        <f t="shared" si="4"/>
        <v>0</v>
      </c>
      <c r="R16" s="83">
        <f t="shared" si="5"/>
        <v>0</v>
      </c>
      <c r="S16" s="83">
        <f t="shared" si="6"/>
        <v>0</v>
      </c>
      <c r="T16" s="83">
        <f t="shared" si="7"/>
        <v>0</v>
      </c>
      <c r="U16" s="458">
        <f t="shared" si="8"/>
        <v>0</v>
      </c>
      <c r="V16" s="443">
        <f t="shared" si="1"/>
        <v>0</v>
      </c>
      <c r="W16" s="101"/>
    </row>
    <row r="17" spans="1:23" s="7" customFormat="1">
      <c r="A17" s="8"/>
      <c r="B17" s="99" t="s">
        <v>291</v>
      </c>
      <c r="C17" s="9"/>
      <c r="D17" s="10" t="s">
        <v>93</v>
      </c>
      <c r="E17" s="12" t="s">
        <v>10</v>
      </c>
      <c r="F17" s="327">
        <v>248.82779999999997</v>
      </c>
      <c r="G17" s="327">
        <v>116.4046</v>
      </c>
      <c r="H17" s="327">
        <v>62.114000000000004</v>
      </c>
      <c r="I17" s="327">
        <v>140.76400000000001</v>
      </c>
      <c r="J17" s="327">
        <v>109.057</v>
      </c>
      <c r="K17" s="327">
        <v>143.988</v>
      </c>
      <c r="L17" s="327">
        <v>160.55000000000001</v>
      </c>
      <c r="M17" s="91">
        <f t="shared" ref="M17:M18" si="10">SUM(F17:L17)</f>
        <v>981.70540000000005</v>
      </c>
      <c r="N17" s="450"/>
      <c r="O17" s="456">
        <f t="shared" si="2"/>
        <v>0</v>
      </c>
      <c r="P17" s="83">
        <f t="shared" si="3"/>
        <v>0</v>
      </c>
      <c r="Q17" s="83">
        <f t="shared" si="4"/>
        <v>0</v>
      </c>
      <c r="R17" s="83">
        <f t="shared" si="5"/>
        <v>0</v>
      </c>
      <c r="S17" s="83">
        <f t="shared" si="6"/>
        <v>0</v>
      </c>
      <c r="T17" s="83">
        <f t="shared" si="7"/>
        <v>0</v>
      </c>
      <c r="U17" s="458">
        <f t="shared" si="8"/>
        <v>0</v>
      </c>
      <c r="V17" s="443">
        <f t="shared" si="1"/>
        <v>0</v>
      </c>
      <c r="W17" s="101"/>
    </row>
    <row r="18" spans="1:23" s="7" customFormat="1">
      <c r="A18" s="8"/>
      <c r="B18" s="99" t="s">
        <v>322</v>
      </c>
      <c r="C18" s="9"/>
      <c r="D18" s="10" t="s">
        <v>15</v>
      </c>
      <c r="E18" s="13" t="s">
        <v>13</v>
      </c>
      <c r="F18" s="327">
        <v>54.087000000000003</v>
      </c>
      <c r="G18" s="327">
        <v>21.049600000000005</v>
      </c>
      <c r="H18" s="327">
        <v>11.025</v>
      </c>
      <c r="I18" s="327">
        <v>27.346</v>
      </c>
      <c r="J18" s="327">
        <v>20.77</v>
      </c>
      <c r="K18" s="327">
        <v>40.062000000000005</v>
      </c>
      <c r="L18" s="327">
        <v>51.187999999999995</v>
      </c>
      <c r="M18" s="91">
        <f t="shared" si="10"/>
        <v>225.52760000000004</v>
      </c>
      <c r="N18" s="450"/>
      <c r="O18" s="456">
        <f t="shared" si="2"/>
        <v>0</v>
      </c>
      <c r="P18" s="83">
        <f t="shared" si="3"/>
        <v>0</v>
      </c>
      <c r="Q18" s="83">
        <f t="shared" si="4"/>
        <v>0</v>
      </c>
      <c r="R18" s="83">
        <f t="shared" si="5"/>
        <v>0</v>
      </c>
      <c r="S18" s="83">
        <f t="shared" si="6"/>
        <v>0</v>
      </c>
      <c r="T18" s="83">
        <f t="shared" si="7"/>
        <v>0</v>
      </c>
      <c r="U18" s="458">
        <f t="shared" si="8"/>
        <v>0</v>
      </c>
      <c r="V18" s="443">
        <f t="shared" si="1"/>
        <v>0</v>
      </c>
      <c r="W18" s="101"/>
    </row>
    <row r="19" spans="1:23" s="7" customFormat="1">
      <c r="A19" s="8"/>
      <c r="B19" s="99" t="s">
        <v>355</v>
      </c>
      <c r="C19" s="9"/>
      <c r="D19" s="10" t="s">
        <v>392</v>
      </c>
      <c r="E19" s="13" t="s">
        <v>13</v>
      </c>
      <c r="F19" s="327">
        <v>0</v>
      </c>
      <c r="G19" s="327">
        <v>0</v>
      </c>
      <c r="H19" s="327">
        <v>0</v>
      </c>
      <c r="I19" s="327">
        <v>0</v>
      </c>
      <c r="J19" s="327">
        <v>0</v>
      </c>
      <c r="K19" s="327">
        <v>0</v>
      </c>
      <c r="L19" s="327">
        <v>19.206</v>
      </c>
      <c r="M19" s="91">
        <f t="shared" ref="M19" si="11">SUM(F19:L19)</f>
        <v>19.206</v>
      </c>
      <c r="N19" s="450"/>
      <c r="O19" s="456">
        <f t="shared" si="2"/>
        <v>0</v>
      </c>
      <c r="P19" s="83">
        <f t="shared" si="3"/>
        <v>0</v>
      </c>
      <c r="Q19" s="83">
        <f t="shared" si="4"/>
        <v>0</v>
      </c>
      <c r="R19" s="83">
        <f t="shared" si="5"/>
        <v>0</v>
      </c>
      <c r="S19" s="83">
        <f t="shared" si="6"/>
        <v>0</v>
      </c>
      <c r="T19" s="83">
        <f t="shared" si="7"/>
        <v>0</v>
      </c>
      <c r="U19" s="458">
        <f t="shared" si="8"/>
        <v>0</v>
      </c>
      <c r="V19" s="443">
        <f t="shared" si="1"/>
        <v>0</v>
      </c>
      <c r="W19" s="101"/>
    </row>
    <row r="20" spans="1:23" s="7" customFormat="1" ht="11.4">
      <c r="A20" s="8"/>
      <c r="B20" s="99" t="s">
        <v>415</v>
      </c>
      <c r="C20" s="9"/>
      <c r="D20" s="10" t="s">
        <v>70</v>
      </c>
      <c r="E20" s="12" t="s">
        <v>69</v>
      </c>
      <c r="F20" s="327">
        <v>4</v>
      </c>
      <c r="G20" s="327">
        <v>2</v>
      </c>
      <c r="H20" s="327">
        <v>2</v>
      </c>
      <c r="I20" s="327">
        <v>4</v>
      </c>
      <c r="J20" s="327">
        <v>2</v>
      </c>
      <c r="K20" s="327">
        <v>0</v>
      </c>
      <c r="L20" s="327">
        <v>0</v>
      </c>
      <c r="M20" s="91">
        <f t="shared" ref="M20:M21" si="12">SUM(F20:L20)</f>
        <v>14</v>
      </c>
      <c r="N20" s="450"/>
      <c r="O20" s="456">
        <f t="shared" si="2"/>
        <v>0</v>
      </c>
      <c r="P20" s="83">
        <f t="shared" si="3"/>
        <v>0</v>
      </c>
      <c r="Q20" s="83">
        <f t="shared" si="4"/>
        <v>0</v>
      </c>
      <c r="R20" s="83">
        <f t="shared" si="5"/>
        <v>0</v>
      </c>
      <c r="S20" s="83">
        <f t="shared" si="6"/>
        <v>0</v>
      </c>
      <c r="T20" s="83">
        <f t="shared" si="7"/>
        <v>0</v>
      </c>
      <c r="U20" s="458">
        <f t="shared" si="8"/>
        <v>0</v>
      </c>
      <c r="V20" s="443">
        <f t="shared" si="1"/>
        <v>0</v>
      </c>
      <c r="W20" s="101"/>
    </row>
    <row r="21" spans="1:23" s="7" customFormat="1" ht="11.4">
      <c r="A21" s="8"/>
      <c r="B21" s="99" t="s">
        <v>416</v>
      </c>
      <c r="C21" s="9"/>
      <c r="D21" s="10" t="s">
        <v>391</v>
      </c>
      <c r="E21" s="12" t="s">
        <v>69</v>
      </c>
      <c r="F21" s="327">
        <v>0</v>
      </c>
      <c r="G21" s="327">
        <v>0</v>
      </c>
      <c r="H21" s="327">
        <v>0</v>
      </c>
      <c r="I21" s="327">
        <v>0</v>
      </c>
      <c r="J21" s="327">
        <v>0</v>
      </c>
      <c r="K21" s="327">
        <v>0</v>
      </c>
      <c r="L21" s="327">
        <v>1</v>
      </c>
      <c r="M21" s="91">
        <f t="shared" si="12"/>
        <v>1</v>
      </c>
      <c r="N21" s="450"/>
      <c r="O21" s="456">
        <f t="shared" si="2"/>
        <v>0</v>
      </c>
      <c r="P21" s="83">
        <f t="shared" si="3"/>
        <v>0</v>
      </c>
      <c r="Q21" s="83">
        <f t="shared" si="4"/>
        <v>0</v>
      </c>
      <c r="R21" s="83">
        <f t="shared" si="5"/>
        <v>0</v>
      </c>
      <c r="S21" s="83">
        <f t="shared" si="6"/>
        <v>0</v>
      </c>
      <c r="T21" s="83">
        <f t="shared" si="7"/>
        <v>0</v>
      </c>
      <c r="U21" s="458">
        <f t="shared" si="8"/>
        <v>0</v>
      </c>
      <c r="V21" s="443">
        <f t="shared" si="1"/>
        <v>0</v>
      </c>
      <c r="W21" s="101"/>
    </row>
    <row r="22" spans="1:23" s="7" customFormat="1" ht="12.75" customHeight="1">
      <c r="A22" s="8"/>
      <c r="B22" s="99" t="s">
        <v>417</v>
      </c>
      <c r="C22" s="9"/>
      <c r="D22" s="10" t="s">
        <v>16</v>
      </c>
      <c r="E22" s="12" t="s">
        <v>69</v>
      </c>
      <c r="F22" s="327">
        <v>7</v>
      </c>
      <c r="G22" s="327">
        <v>5</v>
      </c>
      <c r="H22" s="327">
        <v>2</v>
      </c>
      <c r="I22" s="327">
        <v>7</v>
      </c>
      <c r="J22" s="327">
        <v>3</v>
      </c>
      <c r="K22" s="327">
        <v>6</v>
      </c>
      <c r="L22" s="327">
        <v>6</v>
      </c>
      <c r="M22" s="91">
        <f t="shared" ref="M22" si="13">SUM(F22:L22)</f>
        <v>36</v>
      </c>
      <c r="N22" s="450"/>
      <c r="O22" s="456">
        <f t="shared" si="2"/>
        <v>0</v>
      </c>
      <c r="P22" s="83">
        <f t="shared" si="3"/>
        <v>0</v>
      </c>
      <c r="Q22" s="83">
        <f t="shared" si="4"/>
        <v>0</v>
      </c>
      <c r="R22" s="83">
        <f t="shared" si="5"/>
        <v>0</v>
      </c>
      <c r="S22" s="83">
        <f t="shared" si="6"/>
        <v>0</v>
      </c>
      <c r="T22" s="83">
        <f t="shared" si="7"/>
        <v>0</v>
      </c>
      <c r="U22" s="458">
        <f t="shared" si="8"/>
        <v>0</v>
      </c>
      <c r="V22" s="443">
        <f t="shared" ref="V22" si="14">N22*M22</f>
        <v>0</v>
      </c>
      <c r="W22" s="101"/>
    </row>
    <row r="23" spans="1:23" s="7" customFormat="1" ht="12.75" customHeight="1">
      <c r="A23" s="8"/>
      <c r="B23" s="99" t="s">
        <v>418</v>
      </c>
      <c r="C23" s="9"/>
      <c r="D23" s="10" t="s">
        <v>368</v>
      </c>
      <c r="E23" s="12" t="s">
        <v>69</v>
      </c>
      <c r="F23" s="327">
        <v>7</v>
      </c>
      <c r="G23" s="327">
        <v>5</v>
      </c>
      <c r="H23" s="327">
        <v>2</v>
      </c>
      <c r="I23" s="327">
        <v>7</v>
      </c>
      <c r="J23" s="327">
        <v>3</v>
      </c>
      <c r="K23" s="327">
        <v>6</v>
      </c>
      <c r="L23" s="327">
        <v>6</v>
      </c>
      <c r="M23" s="91">
        <f t="shared" ref="M23:M27" si="15">SUM(F23:L23)</f>
        <v>36</v>
      </c>
      <c r="N23" s="450"/>
      <c r="O23" s="456">
        <f t="shared" si="2"/>
        <v>0</v>
      </c>
      <c r="P23" s="83">
        <f t="shared" si="3"/>
        <v>0</v>
      </c>
      <c r="Q23" s="83">
        <f t="shared" si="4"/>
        <v>0</v>
      </c>
      <c r="R23" s="83">
        <f t="shared" si="5"/>
        <v>0</v>
      </c>
      <c r="S23" s="83">
        <f t="shared" si="6"/>
        <v>0</v>
      </c>
      <c r="T23" s="83">
        <f t="shared" si="7"/>
        <v>0</v>
      </c>
      <c r="U23" s="458">
        <f t="shared" si="8"/>
        <v>0</v>
      </c>
      <c r="V23" s="443">
        <f t="shared" ref="V23:V24" si="16">N23*M23</f>
        <v>0</v>
      </c>
      <c r="W23" s="101"/>
    </row>
    <row r="24" spans="1:23" s="7" customFormat="1" ht="12.75" customHeight="1">
      <c r="A24" s="8"/>
      <c r="B24" s="99" t="s">
        <v>419</v>
      </c>
      <c r="C24" s="9"/>
      <c r="D24" s="10" t="s">
        <v>364</v>
      </c>
      <c r="E24" s="12" t="s">
        <v>10</v>
      </c>
      <c r="F24" s="327">
        <v>54.087000000000003</v>
      </c>
      <c r="G24" s="327">
        <v>21.049600000000005</v>
      </c>
      <c r="H24" s="327">
        <v>11.025</v>
      </c>
      <c r="I24" s="327">
        <v>27.346</v>
      </c>
      <c r="J24" s="327">
        <v>20.77</v>
      </c>
      <c r="K24" s="327">
        <v>40.062000000000005</v>
      </c>
      <c r="L24" s="327">
        <v>62.647999999999996</v>
      </c>
      <c r="M24" s="91">
        <f t="shared" si="15"/>
        <v>236.98760000000004</v>
      </c>
      <c r="N24" s="450"/>
      <c r="O24" s="456">
        <f t="shared" si="2"/>
        <v>0</v>
      </c>
      <c r="P24" s="83">
        <f t="shared" si="3"/>
        <v>0</v>
      </c>
      <c r="Q24" s="83">
        <f t="shared" si="4"/>
        <v>0</v>
      </c>
      <c r="R24" s="83">
        <f t="shared" si="5"/>
        <v>0</v>
      </c>
      <c r="S24" s="83">
        <f t="shared" si="6"/>
        <v>0</v>
      </c>
      <c r="T24" s="83">
        <f t="shared" si="7"/>
        <v>0</v>
      </c>
      <c r="U24" s="458">
        <f t="shared" si="8"/>
        <v>0</v>
      </c>
      <c r="V24" s="443">
        <f t="shared" si="16"/>
        <v>0</v>
      </c>
      <c r="W24" s="101"/>
    </row>
    <row r="25" spans="1:23" s="7" customFormat="1" ht="11.4">
      <c r="A25" s="8"/>
      <c r="B25" s="99" t="s">
        <v>420</v>
      </c>
      <c r="C25" s="9"/>
      <c r="D25" s="10" t="s">
        <v>365</v>
      </c>
      <c r="E25" s="11" t="s">
        <v>8</v>
      </c>
      <c r="F25" s="327">
        <v>1</v>
      </c>
      <c r="G25" s="327">
        <v>1</v>
      </c>
      <c r="H25" s="327">
        <v>1</v>
      </c>
      <c r="I25" s="327">
        <v>1</v>
      </c>
      <c r="J25" s="327">
        <v>1</v>
      </c>
      <c r="K25" s="327">
        <v>1</v>
      </c>
      <c r="L25" s="327">
        <v>1</v>
      </c>
      <c r="M25" s="91">
        <f t="shared" si="15"/>
        <v>7</v>
      </c>
      <c r="N25" s="450"/>
      <c r="O25" s="456">
        <f t="shared" si="2"/>
        <v>0</v>
      </c>
      <c r="P25" s="83">
        <f t="shared" si="3"/>
        <v>0</v>
      </c>
      <c r="Q25" s="83">
        <f t="shared" si="4"/>
        <v>0</v>
      </c>
      <c r="R25" s="83">
        <f t="shared" si="5"/>
        <v>0</v>
      </c>
      <c r="S25" s="83">
        <f t="shared" si="6"/>
        <v>0</v>
      </c>
      <c r="T25" s="83">
        <f t="shared" si="7"/>
        <v>0</v>
      </c>
      <c r="U25" s="458">
        <f t="shared" si="8"/>
        <v>0</v>
      </c>
      <c r="V25" s="443">
        <f t="shared" ref="V25:V29" si="17">N25*M25</f>
        <v>0</v>
      </c>
      <c r="W25" s="101"/>
    </row>
    <row r="26" spans="1:23" s="7" customFormat="1" ht="11.4">
      <c r="A26" s="8"/>
      <c r="B26" s="99" t="s">
        <v>421</v>
      </c>
      <c r="C26" s="9"/>
      <c r="D26" s="10" t="s">
        <v>388</v>
      </c>
      <c r="E26" s="11" t="s">
        <v>8</v>
      </c>
      <c r="F26" s="327">
        <v>0</v>
      </c>
      <c r="G26" s="327">
        <v>0</v>
      </c>
      <c r="H26" s="327">
        <v>0</v>
      </c>
      <c r="I26" s="327">
        <v>0</v>
      </c>
      <c r="J26" s="327">
        <v>0</v>
      </c>
      <c r="K26" s="327">
        <v>1</v>
      </c>
      <c r="L26" s="327">
        <v>1</v>
      </c>
      <c r="M26" s="91">
        <f t="shared" ref="M26" si="18">SUM(F26:L26)</f>
        <v>2</v>
      </c>
      <c r="N26" s="450"/>
      <c r="O26" s="456">
        <f t="shared" si="2"/>
        <v>0</v>
      </c>
      <c r="P26" s="83">
        <f t="shared" si="3"/>
        <v>0</v>
      </c>
      <c r="Q26" s="83">
        <f t="shared" si="4"/>
        <v>0</v>
      </c>
      <c r="R26" s="83">
        <f t="shared" si="5"/>
        <v>0</v>
      </c>
      <c r="S26" s="83">
        <f t="shared" si="6"/>
        <v>0</v>
      </c>
      <c r="T26" s="83">
        <f t="shared" si="7"/>
        <v>0</v>
      </c>
      <c r="U26" s="458">
        <f t="shared" si="8"/>
        <v>0</v>
      </c>
      <c r="V26" s="443">
        <f t="shared" ref="V26" si="19">N26*M26</f>
        <v>0</v>
      </c>
      <c r="W26" s="101"/>
    </row>
    <row r="27" spans="1:23" s="7" customFormat="1" ht="11.4">
      <c r="A27" s="8"/>
      <c r="B27" s="99" t="s">
        <v>422</v>
      </c>
      <c r="C27" s="9"/>
      <c r="D27" s="10" t="s">
        <v>18</v>
      </c>
      <c r="E27" s="11" t="s">
        <v>8</v>
      </c>
      <c r="F27" s="327">
        <v>1</v>
      </c>
      <c r="G27" s="327">
        <v>1</v>
      </c>
      <c r="H27" s="327">
        <v>1</v>
      </c>
      <c r="I27" s="327">
        <v>1</v>
      </c>
      <c r="J27" s="327">
        <v>1</v>
      </c>
      <c r="K27" s="327">
        <v>1</v>
      </c>
      <c r="L27" s="327">
        <v>1</v>
      </c>
      <c r="M27" s="91">
        <f t="shared" si="15"/>
        <v>7</v>
      </c>
      <c r="N27" s="450"/>
      <c r="O27" s="456">
        <f t="shared" si="2"/>
        <v>0</v>
      </c>
      <c r="P27" s="83">
        <f t="shared" si="3"/>
        <v>0</v>
      </c>
      <c r="Q27" s="83">
        <f t="shared" si="4"/>
        <v>0</v>
      </c>
      <c r="R27" s="83">
        <f t="shared" si="5"/>
        <v>0</v>
      </c>
      <c r="S27" s="83">
        <f t="shared" si="6"/>
        <v>0</v>
      </c>
      <c r="T27" s="83">
        <f t="shared" si="7"/>
        <v>0</v>
      </c>
      <c r="U27" s="458">
        <f t="shared" si="8"/>
        <v>0</v>
      </c>
      <c r="V27" s="443">
        <f t="shared" si="17"/>
        <v>0</v>
      </c>
      <c r="W27" s="101"/>
    </row>
    <row r="28" spans="1:23" s="7" customFormat="1" ht="11.4">
      <c r="A28" s="8"/>
      <c r="B28" s="99" t="s">
        <v>423</v>
      </c>
      <c r="C28" s="9"/>
      <c r="D28" s="10" t="s">
        <v>76</v>
      </c>
      <c r="E28" s="11" t="s">
        <v>8</v>
      </c>
      <c r="F28" s="327">
        <v>4</v>
      </c>
      <c r="G28" s="327">
        <v>2</v>
      </c>
      <c r="H28" s="327">
        <v>4</v>
      </c>
      <c r="I28" s="327">
        <v>7</v>
      </c>
      <c r="J28" s="327">
        <v>5</v>
      </c>
      <c r="K28" s="327">
        <v>8</v>
      </c>
      <c r="L28" s="327">
        <v>8</v>
      </c>
      <c r="M28" s="91">
        <f t="shared" ref="M28:M30" si="20">SUM(F28:L28)</f>
        <v>38</v>
      </c>
      <c r="N28" s="450"/>
      <c r="O28" s="456">
        <f t="shared" si="2"/>
        <v>0</v>
      </c>
      <c r="P28" s="83">
        <f t="shared" si="3"/>
        <v>0</v>
      </c>
      <c r="Q28" s="83">
        <f t="shared" si="4"/>
        <v>0</v>
      </c>
      <c r="R28" s="83">
        <f t="shared" si="5"/>
        <v>0</v>
      </c>
      <c r="S28" s="83">
        <f t="shared" si="6"/>
        <v>0</v>
      </c>
      <c r="T28" s="83">
        <f t="shared" si="7"/>
        <v>0</v>
      </c>
      <c r="U28" s="458">
        <f t="shared" si="8"/>
        <v>0</v>
      </c>
      <c r="V28" s="443">
        <f t="shared" si="17"/>
        <v>0</v>
      </c>
      <c r="W28" s="101"/>
    </row>
    <row r="29" spans="1:23" s="7" customFormat="1" ht="11.4">
      <c r="A29" s="8"/>
      <c r="B29" s="99" t="s">
        <v>424</v>
      </c>
      <c r="C29" s="9"/>
      <c r="D29" s="10" t="s">
        <v>79</v>
      </c>
      <c r="E29" s="11" t="s">
        <v>11</v>
      </c>
      <c r="F29" s="327">
        <v>40</v>
      </c>
      <c r="G29" s="327">
        <v>35</v>
      </c>
      <c r="H29" s="327">
        <v>28</v>
      </c>
      <c r="I29" s="327">
        <v>35</v>
      </c>
      <c r="J29" s="327">
        <v>33</v>
      </c>
      <c r="K29" s="327">
        <v>38</v>
      </c>
      <c r="L29" s="327">
        <v>38</v>
      </c>
      <c r="M29" s="91">
        <f t="shared" si="20"/>
        <v>247</v>
      </c>
      <c r="N29" s="450"/>
      <c r="O29" s="456">
        <f t="shared" si="2"/>
        <v>0</v>
      </c>
      <c r="P29" s="83">
        <f t="shared" si="3"/>
        <v>0</v>
      </c>
      <c r="Q29" s="83">
        <f t="shared" si="4"/>
        <v>0</v>
      </c>
      <c r="R29" s="83">
        <f t="shared" si="5"/>
        <v>0</v>
      </c>
      <c r="S29" s="83">
        <f t="shared" si="6"/>
        <v>0</v>
      </c>
      <c r="T29" s="83">
        <f t="shared" si="7"/>
        <v>0</v>
      </c>
      <c r="U29" s="458">
        <f t="shared" si="8"/>
        <v>0</v>
      </c>
      <c r="V29" s="443">
        <f t="shared" si="17"/>
        <v>0</v>
      </c>
      <c r="W29" s="101"/>
    </row>
    <row r="30" spans="1:23" s="7" customFormat="1" ht="11.4">
      <c r="A30" s="8"/>
      <c r="B30" s="99" t="s">
        <v>425</v>
      </c>
      <c r="C30" s="9"/>
      <c r="D30" s="10" t="s">
        <v>119</v>
      </c>
      <c r="E30" s="11" t="s">
        <v>43</v>
      </c>
      <c r="F30" s="327">
        <v>10</v>
      </c>
      <c r="G30" s="327">
        <v>7</v>
      </c>
      <c r="H30" s="327">
        <v>5</v>
      </c>
      <c r="I30" s="327">
        <v>7</v>
      </c>
      <c r="J30" s="327">
        <v>7</v>
      </c>
      <c r="K30" s="327">
        <v>10</v>
      </c>
      <c r="L30" s="327">
        <v>10</v>
      </c>
      <c r="M30" s="91">
        <f t="shared" si="20"/>
        <v>56</v>
      </c>
      <c r="N30" s="450"/>
      <c r="O30" s="456">
        <f t="shared" si="2"/>
        <v>0</v>
      </c>
      <c r="P30" s="83">
        <f t="shared" si="3"/>
        <v>0</v>
      </c>
      <c r="Q30" s="83">
        <f t="shared" si="4"/>
        <v>0</v>
      </c>
      <c r="R30" s="83">
        <f t="shared" si="5"/>
        <v>0</v>
      </c>
      <c r="S30" s="83">
        <f t="shared" si="6"/>
        <v>0</v>
      </c>
      <c r="T30" s="83">
        <f t="shared" si="7"/>
        <v>0</v>
      </c>
      <c r="U30" s="458">
        <f t="shared" si="8"/>
        <v>0</v>
      </c>
      <c r="V30" s="443">
        <f t="shared" ref="V30:V32" si="21">N30*M30</f>
        <v>0</v>
      </c>
      <c r="W30" s="101"/>
    </row>
    <row r="31" spans="1:23" s="7" customFormat="1" ht="11.4">
      <c r="A31" s="8"/>
      <c r="B31" s="99" t="s">
        <v>426</v>
      </c>
      <c r="C31" s="9"/>
      <c r="D31" s="10" t="s">
        <v>120</v>
      </c>
      <c r="E31" s="11" t="s">
        <v>8</v>
      </c>
      <c r="F31" s="327">
        <v>1</v>
      </c>
      <c r="G31" s="327">
        <v>1</v>
      </c>
      <c r="H31" s="327">
        <v>1</v>
      </c>
      <c r="I31" s="327">
        <v>1</v>
      </c>
      <c r="J31" s="327">
        <v>1</v>
      </c>
      <c r="K31" s="327">
        <v>1</v>
      </c>
      <c r="L31" s="327">
        <v>1</v>
      </c>
      <c r="M31" s="91">
        <f t="shared" ref="M31:M32" si="22">SUM(F31:L31)</f>
        <v>7</v>
      </c>
      <c r="N31" s="450"/>
      <c r="O31" s="456">
        <f t="shared" si="2"/>
        <v>0</v>
      </c>
      <c r="P31" s="83">
        <f t="shared" si="3"/>
        <v>0</v>
      </c>
      <c r="Q31" s="83">
        <f t="shared" si="4"/>
        <v>0</v>
      </c>
      <c r="R31" s="83">
        <f t="shared" si="5"/>
        <v>0</v>
      </c>
      <c r="S31" s="83">
        <f t="shared" si="6"/>
        <v>0</v>
      </c>
      <c r="T31" s="83">
        <f t="shared" si="7"/>
        <v>0</v>
      </c>
      <c r="U31" s="458">
        <f t="shared" si="8"/>
        <v>0</v>
      </c>
      <c r="V31" s="443">
        <f t="shared" si="21"/>
        <v>0</v>
      </c>
      <c r="W31" s="101"/>
    </row>
    <row r="32" spans="1:23" s="7" customFormat="1" ht="11.4">
      <c r="A32" s="8"/>
      <c r="B32" s="99" t="s">
        <v>427</v>
      </c>
      <c r="C32" s="9"/>
      <c r="D32" s="10" t="s">
        <v>121</v>
      </c>
      <c r="E32" s="11" t="s">
        <v>8</v>
      </c>
      <c r="F32" s="327">
        <v>1</v>
      </c>
      <c r="G32" s="327">
        <v>1</v>
      </c>
      <c r="H32" s="327">
        <v>1</v>
      </c>
      <c r="I32" s="327">
        <v>1</v>
      </c>
      <c r="J32" s="327">
        <v>1</v>
      </c>
      <c r="K32" s="327">
        <v>1</v>
      </c>
      <c r="L32" s="327">
        <v>1</v>
      </c>
      <c r="M32" s="91">
        <f t="shared" si="22"/>
        <v>7</v>
      </c>
      <c r="N32" s="450"/>
      <c r="O32" s="456">
        <f t="shared" si="2"/>
        <v>0</v>
      </c>
      <c r="P32" s="83">
        <f t="shared" si="3"/>
        <v>0</v>
      </c>
      <c r="Q32" s="83">
        <f t="shared" si="4"/>
        <v>0</v>
      </c>
      <c r="R32" s="83">
        <f t="shared" si="5"/>
        <v>0</v>
      </c>
      <c r="S32" s="83">
        <f t="shared" si="6"/>
        <v>0</v>
      </c>
      <c r="T32" s="83">
        <f t="shared" si="7"/>
        <v>0</v>
      </c>
      <c r="U32" s="458">
        <f t="shared" si="8"/>
        <v>0</v>
      </c>
      <c r="V32" s="443">
        <f t="shared" si="21"/>
        <v>0</v>
      </c>
      <c r="W32" s="101"/>
    </row>
    <row r="33" spans="1:23" s="90" customFormat="1" ht="11.4">
      <c r="A33" s="88"/>
      <c r="B33" s="99" t="s">
        <v>428</v>
      </c>
      <c r="C33" s="89"/>
      <c r="D33" s="10" t="s">
        <v>94</v>
      </c>
      <c r="E33" s="12" t="s">
        <v>69</v>
      </c>
      <c r="F33" s="327">
        <v>8</v>
      </c>
      <c r="G33" s="327">
        <v>4</v>
      </c>
      <c r="H33" s="327">
        <v>3</v>
      </c>
      <c r="I33" s="327">
        <v>5</v>
      </c>
      <c r="J33" s="327">
        <v>5</v>
      </c>
      <c r="K33" s="327">
        <v>6</v>
      </c>
      <c r="L33" s="327">
        <v>7</v>
      </c>
      <c r="M33" s="91">
        <f t="shared" ref="M33" si="23">SUM(F33:L33)</f>
        <v>38</v>
      </c>
      <c r="N33" s="450"/>
      <c r="O33" s="456">
        <f t="shared" si="2"/>
        <v>0</v>
      </c>
      <c r="P33" s="83">
        <f t="shared" si="3"/>
        <v>0</v>
      </c>
      <c r="Q33" s="83">
        <f t="shared" si="4"/>
        <v>0</v>
      </c>
      <c r="R33" s="83">
        <f t="shared" si="5"/>
        <v>0</v>
      </c>
      <c r="S33" s="83">
        <f t="shared" si="6"/>
        <v>0</v>
      </c>
      <c r="T33" s="83">
        <f t="shared" si="7"/>
        <v>0</v>
      </c>
      <c r="U33" s="458">
        <f t="shared" si="8"/>
        <v>0</v>
      </c>
      <c r="V33" s="443">
        <f t="shared" ref="V33" si="24">N33*M33</f>
        <v>0</v>
      </c>
      <c r="W33" s="101"/>
    </row>
    <row r="34" spans="1:23">
      <c r="A34" s="153"/>
      <c r="B34" s="154">
        <v>2</v>
      </c>
      <c r="C34" s="155"/>
      <c r="D34" s="156" t="s">
        <v>19</v>
      </c>
      <c r="E34" s="157"/>
      <c r="F34" s="326"/>
      <c r="G34" s="326"/>
      <c r="H34" s="326"/>
      <c r="I34" s="326"/>
      <c r="J34" s="326"/>
      <c r="K34" s="326"/>
      <c r="L34" s="326"/>
      <c r="M34" s="161"/>
      <c r="N34" s="448"/>
      <c r="O34" s="455">
        <f t="shared" ref="O34:V34" si="25">SUM(O35:O44)</f>
        <v>0</v>
      </c>
      <c r="P34" s="159">
        <f t="shared" si="25"/>
        <v>0</v>
      </c>
      <c r="Q34" s="159">
        <f t="shared" si="25"/>
        <v>0</v>
      </c>
      <c r="R34" s="159">
        <f t="shared" si="25"/>
        <v>0</v>
      </c>
      <c r="S34" s="159">
        <f t="shared" si="25"/>
        <v>0</v>
      </c>
      <c r="T34" s="159">
        <f t="shared" si="25"/>
        <v>0</v>
      </c>
      <c r="U34" s="453">
        <f t="shared" si="25"/>
        <v>0</v>
      </c>
      <c r="V34" s="442">
        <f t="shared" si="25"/>
        <v>0</v>
      </c>
      <c r="W34" s="162"/>
    </row>
    <row r="35" spans="1:23" s="7" customFormat="1" ht="14.4">
      <c r="A35" s="8"/>
      <c r="B35" s="99" t="s">
        <v>177</v>
      </c>
      <c r="C35" s="9"/>
      <c r="D35" s="10" t="s">
        <v>21</v>
      </c>
      <c r="E35" s="13" t="s">
        <v>66</v>
      </c>
      <c r="F35" s="327">
        <v>0</v>
      </c>
      <c r="G35" s="327">
        <v>0</v>
      </c>
      <c r="H35" s="327">
        <v>0</v>
      </c>
      <c r="I35" s="327">
        <v>0</v>
      </c>
      <c r="J35" s="327">
        <v>21.631500000000006</v>
      </c>
      <c r="K35" s="327">
        <v>0</v>
      </c>
      <c r="L35" s="327">
        <v>0</v>
      </c>
      <c r="M35" s="91">
        <f t="shared" ref="M35:M36" si="26">SUM(F35:L35)</f>
        <v>21.631500000000006</v>
      </c>
      <c r="N35" s="450"/>
      <c r="O35" s="456">
        <f t="shared" si="2"/>
        <v>0</v>
      </c>
      <c r="P35" s="83">
        <f t="shared" si="3"/>
        <v>0</v>
      </c>
      <c r="Q35" s="83">
        <f t="shared" ref="Q35:Q37" si="27">N35*H35</f>
        <v>0</v>
      </c>
      <c r="R35" s="83">
        <f t="shared" ref="R35:R37" si="28">N35*I35</f>
        <v>0</v>
      </c>
      <c r="S35" s="83">
        <f t="shared" ref="S35:S37" si="29">N35*J35</f>
        <v>0</v>
      </c>
      <c r="T35" s="83">
        <f t="shared" ref="T35:T37" si="30">N35*K35</f>
        <v>0</v>
      </c>
      <c r="U35" s="458">
        <f t="shared" ref="U35:U37" si="31">N35*L35</f>
        <v>0</v>
      </c>
      <c r="V35" s="444">
        <f t="shared" ref="V35:V37" si="32">N35*M35</f>
        <v>0</v>
      </c>
      <c r="W35" s="101"/>
    </row>
    <row r="36" spans="1:23" s="7" customFormat="1" ht="14.4">
      <c r="A36" s="8"/>
      <c r="B36" s="99" t="s">
        <v>178</v>
      </c>
      <c r="C36" s="9"/>
      <c r="D36" s="10" t="s">
        <v>718</v>
      </c>
      <c r="E36" s="13" t="s">
        <v>66</v>
      </c>
      <c r="F36" s="327">
        <v>145.86000000000001</v>
      </c>
      <c r="G36" s="327">
        <v>100.22999999999999</v>
      </c>
      <c r="H36" s="327">
        <v>48.256</v>
      </c>
      <c r="I36" s="327">
        <v>119.57400000000001</v>
      </c>
      <c r="J36" s="327">
        <v>83.720000000000013</v>
      </c>
      <c r="K36" s="327">
        <v>144.87200000000001</v>
      </c>
      <c r="L36" s="327">
        <v>149.05799999999999</v>
      </c>
      <c r="M36" s="91">
        <f t="shared" si="26"/>
        <v>791.57</v>
      </c>
      <c r="N36" s="450"/>
      <c r="O36" s="456">
        <f>N36*F36</f>
        <v>0</v>
      </c>
      <c r="P36" s="83">
        <f t="shared" si="3"/>
        <v>0</v>
      </c>
      <c r="Q36" s="83">
        <f t="shared" si="27"/>
        <v>0</v>
      </c>
      <c r="R36" s="83">
        <f t="shared" si="28"/>
        <v>0</v>
      </c>
      <c r="S36" s="83">
        <f t="shared" si="29"/>
        <v>0</v>
      </c>
      <c r="T36" s="83">
        <f t="shared" si="30"/>
        <v>0</v>
      </c>
      <c r="U36" s="458">
        <f t="shared" si="31"/>
        <v>0</v>
      </c>
      <c r="V36" s="444">
        <f t="shared" si="32"/>
        <v>0</v>
      </c>
      <c r="W36" s="101"/>
    </row>
    <row r="37" spans="1:23" s="7" customFormat="1">
      <c r="A37" s="8"/>
      <c r="B37" s="99" t="s">
        <v>179</v>
      </c>
      <c r="C37" s="9"/>
      <c r="D37" s="10" t="s">
        <v>59</v>
      </c>
      <c r="E37" s="13" t="s">
        <v>13</v>
      </c>
      <c r="F37" s="327">
        <v>145.86000000000001</v>
      </c>
      <c r="G37" s="327">
        <v>100.22999999999999</v>
      </c>
      <c r="H37" s="327">
        <v>48.256</v>
      </c>
      <c r="I37" s="327">
        <v>119.57400000000001</v>
      </c>
      <c r="J37" s="327">
        <v>83.720000000000013</v>
      </c>
      <c r="K37" s="327">
        <v>144.87200000000001</v>
      </c>
      <c r="L37" s="327">
        <v>149.05799999999999</v>
      </c>
      <c r="M37" s="91">
        <f t="shared" ref="M37" si="33">SUM(F37:L37)</f>
        <v>791.57</v>
      </c>
      <c r="N37" s="450"/>
      <c r="O37" s="456">
        <f t="shared" ref="O37" si="34">N37*F37</f>
        <v>0</v>
      </c>
      <c r="P37" s="83">
        <f t="shared" si="3"/>
        <v>0</v>
      </c>
      <c r="Q37" s="83">
        <f t="shared" si="27"/>
        <v>0</v>
      </c>
      <c r="R37" s="83">
        <f t="shared" si="28"/>
        <v>0</v>
      </c>
      <c r="S37" s="83">
        <f t="shared" si="29"/>
        <v>0</v>
      </c>
      <c r="T37" s="83">
        <f t="shared" si="30"/>
        <v>0</v>
      </c>
      <c r="U37" s="458">
        <f t="shared" si="31"/>
        <v>0</v>
      </c>
      <c r="V37" s="444">
        <f t="shared" si="32"/>
        <v>0</v>
      </c>
      <c r="W37" s="101"/>
    </row>
    <row r="38" spans="1:23" s="7" customFormat="1" ht="14.4">
      <c r="A38" s="8"/>
      <c r="B38" s="99" t="s">
        <v>180</v>
      </c>
      <c r="C38" s="9"/>
      <c r="D38" s="10" t="s">
        <v>92</v>
      </c>
      <c r="E38" s="13" t="s">
        <v>66</v>
      </c>
      <c r="F38" s="327">
        <v>0</v>
      </c>
      <c r="G38" s="327">
        <v>0</v>
      </c>
      <c r="H38" s="327">
        <v>0</v>
      </c>
      <c r="I38" s="327">
        <v>0</v>
      </c>
      <c r="J38" s="327">
        <v>2.2680000000000002</v>
      </c>
      <c r="K38" s="327">
        <v>0</v>
      </c>
      <c r="L38" s="327">
        <v>0</v>
      </c>
      <c r="M38" s="91">
        <f t="shared" ref="M38:M40" si="35">SUM(F38:L38)</f>
        <v>2.2680000000000002</v>
      </c>
      <c r="N38" s="450"/>
      <c r="O38" s="456">
        <f t="shared" si="2"/>
        <v>0</v>
      </c>
      <c r="P38" s="83">
        <f t="shared" si="3"/>
        <v>0</v>
      </c>
      <c r="Q38" s="83">
        <f t="shared" ref="Q38:Q43" si="36">N38*H38</f>
        <v>0</v>
      </c>
      <c r="R38" s="83">
        <f t="shared" ref="R38:R43" si="37">N38*I38</f>
        <v>0</v>
      </c>
      <c r="S38" s="83">
        <f t="shared" ref="S38:S43" si="38">N38*J38</f>
        <v>0</v>
      </c>
      <c r="T38" s="83">
        <f t="shared" ref="T38:T43" si="39">N38*K38</f>
        <v>0</v>
      </c>
      <c r="U38" s="458">
        <f t="shared" ref="U38:U43" si="40">N38*L38</f>
        <v>0</v>
      </c>
      <c r="V38" s="444">
        <f t="shared" ref="V38" si="41">N38*M38</f>
        <v>0</v>
      </c>
      <c r="W38" s="101"/>
    </row>
    <row r="39" spans="1:23" s="7" customFormat="1">
      <c r="A39" s="8"/>
      <c r="B39" s="99" t="s">
        <v>181</v>
      </c>
      <c r="C39" s="9"/>
      <c r="D39" s="10" t="s">
        <v>59</v>
      </c>
      <c r="E39" s="13" t="s">
        <v>13</v>
      </c>
      <c r="F39" s="327">
        <v>0</v>
      </c>
      <c r="G39" s="327">
        <v>0</v>
      </c>
      <c r="H39" s="327">
        <v>0</v>
      </c>
      <c r="I39" s="327">
        <v>0</v>
      </c>
      <c r="J39" s="327">
        <v>95.598000000000027</v>
      </c>
      <c r="K39" s="327">
        <v>0</v>
      </c>
      <c r="L39" s="327">
        <v>0</v>
      </c>
      <c r="M39" s="91">
        <f t="shared" si="35"/>
        <v>95.598000000000027</v>
      </c>
      <c r="N39" s="450"/>
      <c r="O39" s="456">
        <f t="shared" si="2"/>
        <v>0</v>
      </c>
      <c r="P39" s="83">
        <f t="shared" si="3"/>
        <v>0</v>
      </c>
      <c r="Q39" s="83">
        <f t="shared" si="36"/>
        <v>0</v>
      </c>
      <c r="R39" s="83">
        <f t="shared" si="37"/>
        <v>0</v>
      </c>
      <c r="S39" s="83">
        <f t="shared" si="38"/>
        <v>0</v>
      </c>
      <c r="T39" s="83">
        <f t="shared" si="39"/>
        <v>0</v>
      </c>
      <c r="U39" s="458">
        <f t="shared" si="40"/>
        <v>0</v>
      </c>
      <c r="V39" s="444">
        <f t="shared" ref="V39:V42" si="42">N39*M39</f>
        <v>0</v>
      </c>
      <c r="W39" s="101"/>
    </row>
    <row r="40" spans="1:23" s="7" customFormat="1">
      <c r="A40" s="8"/>
      <c r="B40" s="99" t="s">
        <v>182</v>
      </c>
      <c r="C40" s="9"/>
      <c r="D40" s="10" t="s">
        <v>95</v>
      </c>
      <c r="E40" s="13" t="s">
        <v>13</v>
      </c>
      <c r="F40" s="327">
        <v>0</v>
      </c>
      <c r="G40" s="327">
        <v>0</v>
      </c>
      <c r="H40" s="327">
        <v>0</v>
      </c>
      <c r="I40" s="327">
        <v>0</v>
      </c>
      <c r="J40" s="327">
        <v>19.552500000000006</v>
      </c>
      <c r="K40" s="327">
        <v>0</v>
      </c>
      <c r="L40" s="327">
        <v>0</v>
      </c>
      <c r="M40" s="91">
        <f t="shared" si="35"/>
        <v>19.552500000000006</v>
      </c>
      <c r="N40" s="450"/>
      <c r="O40" s="456">
        <f t="shared" si="2"/>
        <v>0</v>
      </c>
      <c r="P40" s="83">
        <f t="shared" si="3"/>
        <v>0</v>
      </c>
      <c r="Q40" s="83">
        <f t="shared" si="36"/>
        <v>0</v>
      </c>
      <c r="R40" s="83">
        <f t="shared" si="37"/>
        <v>0</v>
      </c>
      <c r="S40" s="83">
        <f t="shared" si="38"/>
        <v>0</v>
      </c>
      <c r="T40" s="83">
        <f t="shared" si="39"/>
        <v>0</v>
      </c>
      <c r="U40" s="458">
        <f t="shared" si="40"/>
        <v>0</v>
      </c>
      <c r="V40" s="444">
        <f t="shared" si="42"/>
        <v>0</v>
      </c>
      <c r="W40" s="101"/>
    </row>
    <row r="41" spans="1:23" s="7" customFormat="1" ht="13.2" customHeight="1">
      <c r="A41" s="8"/>
      <c r="B41" s="99" t="s">
        <v>197</v>
      </c>
      <c r="C41" s="9"/>
      <c r="D41" s="10" t="s">
        <v>68</v>
      </c>
      <c r="E41" s="11" t="s">
        <v>11</v>
      </c>
      <c r="F41" s="327">
        <v>0</v>
      </c>
      <c r="G41" s="327">
        <v>0</v>
      </c>
      <c r="H41" s="327">
        <v>0</v>
      </c>
      <c r="I41" s="327">
        <v>0</v>
      </c>
      <c r="J41" s="327">
        <v>14.1</v>
      </c>
      <c r="K41" s="327">
        <v>0</v>
      </c>
      <c r="L41" s="327">
        <v>0</v>
      </c>
      <c r="M41" s="91">
        <f t="shared" ref="M41:M43" si="43">SUM(F41:L41)</f>
        <v>14.1</v>
      </c>
      <c r="N41" s="450"/>
      <c r="O41" s="456">
        <f t="shared" si="2"/>
        <v>0</v>
      </c>
      <c r="P41" s="83">
        <f t="shared" si="3"/>
        <v>0</v>
      </c>
      <c r="Q41" s="83">
        <f t="shared" si="36"/>
        <v>0</v>
      </c>
      <c r="R41" s="83">
        <f t="shared" si="37"/>
        <v>0</v>
      </c>
      <c r="S41" s="83">
        <f t="shared" si="38"/>
        <v>0</v>
      </c>
      <c r="T41" s="83">
        <f t="shared" si="39"/>
        <v>0</v>
      </c>
      <c r="U41" s="458">
        <f t="shared" si="40"/>
        <v>0</v>
      </c>
      <c r="V41" s="444">
        <f t="shared" si="42"/>
        <v>0</v>
      </c>
      <c r="W41" s="101"/>
    </row>
    <row r="42" spans="1:23" s="7" customFormat="1" ht="13.2" customHeight="1">
      <c r="A42" s="8"/>
      <c r="B42" s="99" t="s">
        <v>292</v>
      </c>
      <c r="C42" s="9"/>
      <c r="D42" s="10" t="s">
        <v>71</v>
      </c>
      <c r="E42" s="11" t="s">
        <v>8</v>
      </c>
      <c r="F42" s="327">
        <v>0</v>
      </c>
      <c r="G42" s="327">
        <v>0</v>
      </c>
      <c r="H42" s="327">
        <v>0</v>
      </c>
      <c r="I42" s="327">
        <v>0</v>
      </c>
      <c r="J42" s="327">
        <v>1</v>
      </c>
      <c r="K42" s="327">
        <v>0</v>
      </c>
      <c r="L42" s="327">
        <v>0</v>
      </c>
      <c r="M42" s="91">
        <f t="shared" si="43"/>
        <v>1</v>
      </c>
      <c r="N42" s="450"/>
      <c r="O42" s="456">
        <f t="shared" si="2"/>
        <v>0</v>
      </c>
      <c r="P42" s="83">
        <f t="shared" si="3"/>
        <v>0</v>
      </c>
      <c r="Q42" s="83">
        <f t="shared" si="36"/>
        <v>0</v>
      </c>
      <c r="R42" s="83">
        <f t="shared" si="37"/>
        <v>0</v>
      </c>
      <c r="S42" s="83">
        <f t="shared" si="38"/>
        <v>0</v>
      </c>
      <c r="T42" s="83">
        <f t="shared" si="39"/>
        <v>0</v>
      </c>
      <c r="U42" s="458">
        <f t="shared" si="40"/>
        <v>0</v>
      </c>
      <c r="V42" s="444">
        <f t="shared" si="42"/>
        <v>0</v>
      </c>
      <c r="W42" s="101"/>
    </row>
    <row r="43" spans="1:23" s="7" customFormat="1">
      <c r="A43" s="8"/>
      <c r="B43" s="99" t="s">
        <v>293</v>
      </c>
      <c r="C43" s="9"/>
      <c r="D43" s="10" t="s">
        <v>44</v>
      </c>
      <c r="E43" s="82" t="s">
        <v>10</v>
      </c>
      <c r="F43" s="327">
        <v>54.087000000000003</v>
      </c>
      <c r="G43" s="327">
        <v>21.049600000000005</v>
      </c>
      <c r="H43" s="327">
        <v>11.025</v>
      </c>
      <c r="I43" s="327">
        <v>27.346</v>
      </c>
      <c r="J43" s="327">
        <v>20.77</v>
      </c>
      <c r="K43" s="327">
        <v>40.062000000000005</v>
      </c>
      <c r="L43" s="327">
        <v>51.187999999999995</v>
      </c>
      <c r="M43" s="91">
        <f t="shared" si="43"/>
        <v>225.52760000000004</v>
      </c>
      <c r="N43" s="450"/>
      <c r="O43" s="456">
        <f t="shared" si="2"/>
        <v>0</v>
      </c>
      <c r="P43" s="83">
        <f t="shared" si="3"/>
        <v>0</v>
      </c>
      <c r="Q43" s="83">
        <f t="shared" si="36"/>
        <v>0</v>
      </c>
      <c r="R43" s="83">
        <f t="shared" si="37"/>
        <v>0</v>
      </c>
      <c r="S43" s="83">
        <f t="shared" si="38"/>
        <v>0</v>
      </c>
      <c r="T43" s="83">
        <f t="shared" si="39"/>
        <v>0</v>
      </c>
      <c r="U43" s="458">
        <f t="shared" si="40"/>
        <v>0</v>
      </c>
      <c r="V43" s="444">
        <f>N43*M43</f>
        <v>0</v>
      </c>
      <c r="W43" s="101"/>
    </row>
    <row r="44" spans="1:23" s="7" customFormat="1" ht="13.2" customHeight="1">
      <c r="A44" s="8"/>
      <c r="B44" s="99" t="s">
        <v>294</v>
      </c>
      <c r="C44" s="9"/>
      <c r="D44" s="10" t="s">
        <v>35</v>
      </c>
      <c r="E44" s="11" t="s">
        <v>29</v>
      </c>
      <c r="F44" s="327">
        <v>5</v>
      </c>
      <c r="G44" s="327">
        <v>5</v>
      </c>
      <c r="H44" s="327">
        <v>5</v>
      </c>
      <c r="I44" s="327">
        <v>5</v>
      </c>
      <c r="J44" s="327">
        <v>5</v>
      </c>
      <c r="K44" s="327">
        <v>5</v>
      </c>
      <c r="L44" s="327">
        <v>5</v>
      </c>
      <c r="M44" s="91">
        <v>5</v>
      </c>
      <c r="N44" s="450"/>
      <c r="O44" s="456">
        <f t="shared" ref="O44:U44" si="44">SUM(O35:O43)*F44/100</f>
        <v>0</v>
      </c>
      <c r="P44" s="83">
        <f t="shared" si="44"/>
        <v>0</v>
      </c>
      <c r="Q44" s="83">
        <f t="shared" si="44"/>
        <v>0</v>
      </c>
      <c r="R44" s="83">
        <f t="shared" si="44"/>
        <v>0</v>
      </c>
      <c r="S44" s="83">
        <f t="shared" si="44"/>
        <v>0</v>
      </c>
      <c r="T44" s="83">
        <f t="shared" si="44"/>
        <v>0</v>
      </c>
      <c r="U44" s="458">
        <f t="shared" si="44"/>
        <v>0</v>
      </c>
      <c r="V44" s="444">
        <f>N44*M44/100</f>
        <v>0</v>
      </c>
      <c r="W44" s="101"/>
    </row>
    <row r="45" spans="1:23">
      <c r="A45" s="153"/>
      <c r="B45" s="154">
        <v>3</v>
      </c>
      <c r="C45" s="155"/>
      <c r="D45" s="156" t="s">
        <v>25</v>
      </c>
      <c r="E45" s="157"/>
      <c r="F45" s="326"/>
      <c r="G45" s="326"/>
      <c r="H45" s="326"/>
      <c r="I45" s="326"/>
      <c r="J45" s="326"/>
      <c r="K45" s="326"/>
      <c r="L45" s="326"/>
      <c r="M45" s="161"/>
      <c r="N45" s="448"/>
      <c r="O45" s="455">
        <f t="shared" ref="O45:V45" si="45">SUM(O46:O49)</f>
        <v>0</v>
      </c>
      <c r="P45" s="159">
        <f t="shared" si="45"/>
        <v>0</v>
      </c>
      <c r="Q45" s="159">
        <f t="shared" si="45"/>
        <v>0</v>
      </c>
      <c r="R45" s="159">
        <f t="shared" si="45"/>
        <v>0</v>
      </c>
      <c r="S45" s="159">
        <f t="shared" si="45"/>
        <v>0</v>
      </c>
      <c r="T45" s="159">
        <f t="shared" si="45"/>
        <v>0</v>
      </c>
      <c r="U45" s="453">
        <f t="shared" si="45"/>
        <v>0</v>
      </c>
      <c r="V45" s="442">
        <f t="shared" si="45"/>
        <v>0</v>
      </c>
      <c r="W45" s="162"/>
    </row>
    <row r="46" spans="1:23" s="7" customFormat="1" ht="11.4">
      <c r="A46" s="8"/>
      <c r="B46" s="99" t="s">
        <v>171</v>
      </c>
      <c r="C46" s="321"/>
      <c r="D46" s="10" t="s">
        <v>393</v>
      </c>
      <c r="E46" s="11" t="s">
        <v>11</v>
      </c>
      <c r="F46" s="327">
        <v>0</v>
      </c>
      <c r="G46" s="327">
        <v>0</v>
      </c>
      <c r="H46" s="327">
        <v>0</v>
      </c>
      <c r="I46" s="327">
        <v>0</v>
      </c>
      <c r="J46" s="327">
        <v>0</v>
      </c>
      <c r="K46" s="327">
        <v>0</v>
      </c>
      <c r="L46" s="327">
        <v>25.608000000000001</v>
      </c>
      <c r="M46" s="91">
        <f t="shared" ref="M46" si="46">SUM(F46:L46)</f>
        <v>25.608000000000001</v>
      </c>
      <c r="N46" s="450"/>
      <c r="O46" s="456">
        <f t="shared" ref="O46" si="47">N46*F46</f>
        <v>0</v>
      </c>
      <c r="P46" s="83">
        <f t="shared" ref="P46:P48" si="48">N46*G46</f>
        <v>0</v>
      </c>
      <c r="Q46" s="83">
        <f t="shared" ref="Q46" si="49">N46*H46</f>
        <v>0</v>
      </c>
      <c r="R46" s="83">
        <f t="shared" ref="R46" si="50">N46*I46</f>
        <v>0</v>
      </c>
      <c r="S46" s="83">
        <f t="shared" ref="S46" si="51">N46*J46</f>
        <v>0</v>
      </c>
      <c r="T46" s="83">
        <f t="shared" ref="T46" si="52">N46*K46</f>
        <v>0</v>
      </c>
      <c r="U46" s="458">
        <f t="shared" ref="U46" si="53">N46*L46</f>
        <v>0</v>
      </c>
      <c r="V46" s="444">
        <f t="shared" ref="V46" si="54">N46*M46</f>
        <v>0</v>
      </c>
      <c r="W46" s="101"/>
    </row>
    <row r="47" spans="1:23" s="7" customFormat="1">
      <c r="A47" s="8"/>
      <c r="B47" s="99" t="s">
        <v>172</v>
      </c>
      <c r="C47" s="555" t="s">
        <v>373</v>
      </c>
      <c r="D47" s="10" t="s">
        <v>97</v>
      </c>
      <c r="E47" s="13" t="s">
        <v>13</v>
      </c>
      <c r="F47" s="327">
        <v>54.087000000000003</v>
      </c>
      <c r="G47" s="327">
        <v>21.049600000000005</v>
      </c>
      <c r="H47" s="327">
        <v>11.025</v>
      </c>
      <c r="I47" s="327">
        <v>27.346</v>
      </c>
      <c r="J47" s="327">
        <v>20.77</v>
      </c>
      <c r="K47" s="327">
        <v>40.062000000000005</v>
      </c>
      <c r="L47" s="327">
        <v>62.647999999999996</v>
      </c>
      <c r="M47" s="91">
        <f t="shared" ref="M47:M48" si="55">SUM(F47:L47)</f>
        <v>236.98760000000004</v>
      </c>
      <c r="N47" s="450"/>
      <c r="O47" s="456">
        <f t="shared" ref="O47:O48" si="56">N47*F47</f>
        <v>0</v>
      </c>
      <c r="P47" s="83">
        <f t="shared" si="48"/>
        <v>0</v>
      </c>
      <c r="Q47" s="83">
        <f t="shared" ref="Q47:Q48" si="57">N47*H47</f>
        <v>0</v>
      </c>
      <c r="R47" s="83">
        <f t="shared" ref="R47:R48" si="58">N47*I47</f>
        <v>0</v>
      </c>
      <c r="S47" s="83">
        <f t="shared" ref="S47:S48" si="59">N47*J47</f>
        <v>0</v>
      </c>
      <c r="T47" s="83">
        <f t="shared" ref="T47:T48" si="60">N47*K47</f>
        <v>0</v>
      </c>
      <c r="U47" s="458">
        <f t="shared" ref="U47:U48" si="61">N47*L47</f>
        <v>0</v>
      </c>
      <c r="V47" s="444">
        <f t="shared" ref="V47:V48" si="62">N47*M47</f>
        <v>0</v>
      </c>
      <c r="W47" s="101"/>
    </row>
    <row r="48" spans="1:23" s="7" customFormat="1">
      <c r="A48" s="8"/>
      <c r="B48" s="99" t="s">
        <v>173</v>
      </c>
      <c r="C48" s="556"/>
      <c r="D48" s="10" t="s">
        <v>394</v>
      </c>
      <c r="E48" s="13" t="s">
        <v>13</v>
      </c>
      <c r="F48" s="327">
        <v>64.904399999999995</v>
      </c>
      <c r="G48" s="327">
        <v>25.259520000000006</v>
      </c>
      <c r="H48" s="327">
        <v>13.23</v>
      </c>
      <c r="I48" s="327">
        <v>32.815199999999997</v>
      </c>
      <c r="J48" s="327">
        <v>24.923999999999999</v>
      </c>
      <c r="K48" s="327">
        <v>48.074400000000004</v>
      </c>
      <c r="L48" s="327">
        <v>75.177599999999998</v>
      </c>
      <c r="M48" s="91">
        <f t="shared" si="55"/>
        <v>284.38512000000003</v>
      </c>
      <c r="N48" s="450"/>
      <c r="O48" s="456">
        <f t="shared" si="56"/>
        <v>0</v>
      </c>
      <c r="P48" s="83">
        <f t="shared" si="48"/>
        <v>0</v>
      </c>
      <c r="Q48" s="83">
        <f t="shared" si="57"/>
        <v>0</v>
      </c>
      <c r="R48" s="83">
        <f t="shared" si="58"/>
        <v>0</v>
      </c>
      <c r="S48" s="83">
        <f t="shared" si="59"/>
        <v>0</v>
      </c>
      <c r="T48" s="83">
        <f t="shared" si="60"/>
        <v>0</v>
      </c>
      <c r="U48" s="458">
        <f t="shared" si="61"/>
        <v>0</v>
      </c>
      <c r="V48" s="444">
        <f t="shared" si="62"/>
        <v>0</v>
      </c>
      <c r="W48" s="101"/>
    </row>
    <row r="49" spans="1:23" s="7" customFormat="1" ht="11.4">
      <c r="A49" s="8"/>
      <c r="B49" s="99" t="s">
        <v>174</v>
      </c>
      <c r="C49" s="9"/>
      <c r="D49" s="10" t="s">
        <v>35</v>
      </c>
      <c r="E49" s="11" t="s">
        <v>29</v>
      </c>
      <c r="F49" s="327">
        <v>8</v>
      </c>
      <c r="G49" s="327">
        <v>8</v>
      </c>
      <c r="H49" s="327">
        <v>8</v>
      </c>
      <c r="I49" s="327">
        <v>8</v>
      </c>
      <c r="J49" s="327">
        <v>8</v>
      </c>
      <c r="K49" s="327">
        <v>8</v>
      </c>
      <c r="L49" s="327">
        <v>8</v>
      </c>
      <c r="M49" s="91">
        <v>8</v>
      </c>
      <c r="N49" s="450"/>
      <c r="O49" s="456">
        <f t="shared" ref="O49:U49" si="63">SUM(O46:O48)*F49/100</f>
        <v>0</v>
      </c>
      <c r="P49" s="83">
        <f t="shared" si="63"/>
        <v>0</v>
      </c>
      <c r="Q49" s="83">
        <f t="shared" si="63"/>
        <v>0</v>
      </c>
      <c r="R49" s="83">
        <f t="shared" si="63"/>
        <v>0</v>
      </c>
      <c r="S49" s="83">
        <f t="shared" si="63"/>
        <v>0</v>
      </c>
      <c r="T49" s="83">
        <f t="shared" si="63"/>
        <v>0</v>
      </c>
      <c r="U49" s="458">
        <f t="shared" si="63"/>
        <v>0</v>
      </c>
      <c r="V49" s="444">
        <f>N49*M49/100</f>
        <v>0</v>
      </c>
      <c r="W49" s="101"/>
    </row>
    <row r="50" spans="1:23">
      <c r="A50" s="153"/>
      <c r="B50" s="163">
        <v>4</v>
      </c>
      <c r="C50" s="164"/>
      <c r="D50" s="165" t="s">
        <v>369</v>
      </c>
      <c r="E50" s="165"/>
      <c r="F50" s="328"/>
      <c r="G50" s="328"/>
      <c r="H50" s="328"/>
      <c r="I50" s="328"/>
      <c r="J50" s="328"/>
      <c r="K50" s="328"/>
      <c r="L50" s="328"/>
      <c r="M50" s="166"/>
      <c r="N50" s="452"/>
      <c r="O50" s="457">
        <f t="shared" ref="O50:V50" si="64">SUM(O51:O63)</f>
        <v>0</v>
      </c>
      <c r="P50" s="167">
        <f t="shared" si="64"/>
        <v>0</v>
      </c>
      <c r="Q50" s="167">
        <f t="shared" si="64"/>
        <v>0</v>
      </c>
      <c r="R50" s="167">
        <f t="shared" si="64"/>
        <v>0</v>
      </c>
      <c r="S50" s="167">
        <f t="shared" si="64"/>
        <v>0</v>
      </c>
      <c r="T50" s="167">
        <f t="shared" si="64"/>
        <v>0</v>
      </c>
      <c r="U50" s="454">
        <f t="shared" si="64"/>
        <v>0</v>
      </c>
      <c r="V50" s="445">
        <f t="shared" si="64"/>
        <v>0</v>
      </c>
      <c r="W50" s="168"/>
    </row>
    <row r="51" spans="1:23" s="7" customFormat="1" ht="34.200000000000003">
      <c r="A51" s="8"/>
      <c r="B51" s="99" t="s">
        <v>137</v>
      </c>
      <c r="C51" s="555" t="s">
        <v>370</v>
      </c>
      <c r="D51" s="10" t="s">
        <v>722</v>
      </c>
      <c r="E51" s="11" t="s">
        <v>69</v>
      </c>
      <c r="F51" s="327">
        <v>1</v>
      </c>
      <c r="G51" s="327">
        <v>0</v>
      </c>
      <c r="H51" s="327">
        <v>0</v>
      </c>
      <c r="I51" s="327">
        <v>0</v>
      </c>
      <c r="J51" s="327">
        <v>0</v>
      </c>
      <c r="K51" s="327">
        <v>0</v>
      </c>
      <c r="L51" s="327">
        <v>0</v>
      </c>
      <c r="M51" s="91">
        <f t="shared" ref="M51:M55" si="65">SUM(F51:L51)</f>
        <v>1</v>
      </c>
      <c r="N51" s="450"/>
      <c r="O51" s="456">
        <f t="shared" ref="O51" si="66">N51*F51</f>
        <v>0</v>
      </c>
      <c r="P51" s="83">
        <f t="shared" ref="P51:P62" si="67">N51*G51</f>
        <v>0</v>
      </c>
      <c r="Q51" s="83">
        <f t="shared" ref="Q51" si="68">N51*H51</f>
        <v>0</v>
      </c>
      <c r="R51" s="83">
        <f t="shared" ref="R51" si="69">N51*I51</f>
        <v>0</v>
      </c>
      <c r="S51" s="83">
        <f t="shared" ref="S51" si="70">N51*J51</f>
        <v>0</v>
      </c>
      <c r="T51" s="83">
        <f t="shared" ref="T51" si="71">N51*K51</f>
        <v>0</v>
      </c>
      <c r="U51" s="458">
        <f t="shared" ref="U51" si="72">N51*L51</f>
        <v>0</v>
      </c>
      <c r="V51" s="444">
        <f t="shared" ref="V51:V55" si="73">N51*M51</f>
        <v>0</v>
      </c>
      <c r="W51" s="101"/>
    </row>
    <row r="52" spans="1:23" s="7" customFormat="1" ht="34.200000000000003">
      <c r="A52" s="8"/>
      <c r="B52" s="99" t="s">
        <v>138</v>
      </c>
      <c r="C52" s="556"/>
      <c r="D52" s="10" t="s">
        <v>723</v>
      </c>
      <c r="E52" s="11" t="s">
        <v>69</v>
      </c>
      <c r="F52" s="327">
        <v>1</v>
      </c>
      <c r="G52" s="327">
        <v>0</v>
      </c>
      <c r="H52" s="327">
        <v>0</v>
      </c>
      <c r="I52" s="327">
        <v>0</v>
      </c>
      <c r="J52" s="327">
        <v>0</v>
      </c>
      <c r="K52" s="327">
        <v>0</v>
      </c>
      <c r="L52" s="327">
        <v>0</v>
      </c>
      <c r="M52" s="91">
        <f t="shared" si="65"/>
        <v>1</v>
      </c>
      <c r="N52" s="450"/>
      <c r="O52" s="456">
        <f t="shared" ref="O52:O62" si="74">N52*F52</f>
        <v>0</v>
      </c>
      <c r="P52" s="83">
        <f t="shared" si="67"/>
        <v>0</v>
      </c>
      <c r="Q52" s="83">
        <f t="shared" ref="Q52:Q62" si="75">N52*H52</f>
        <v>0</v>
      </c>
      <c r="R52" s="83">
        <f t="shared" ref="R52:R62" si="76">N52*I52</f>
        <v>0</v>
      </c>
      <c r="S52" s="83">
        <f t="shared" ref="S52:S62" si="77">N52*J52</f>
        <v>0</v>
      </c>
      <c r="T52" s="83">
        <f t="shared" ref="T52:T62" si="78">N52*K52</f>
        <v>0</v>
      </c>
      <c r="U52" s="458">
        <f t="shared" ref="U52:U62" si="79">N52*L52</f>
        <v>0</v>
      </c>
      <c r="V52" s="444">
        <f t="shared" si="73"/>
        <v>0</v>
      </c>
      <c r="W52" s="101"/>
    </row>
    <row r="53" spans="1:23" s="7" customFormat="1" ht="34.200000000000003">
      <c r="A53" s="8"/>
      <c r="B53" s="99" t="s">
        <v>139</v>
      </c>
      <c r="C53" s="9" t="s">
        <v>377</v>
      </c>
      <c r="D53" s="10" t="s">
        <v>724</v>
      </c>
      <c r="E53" s="11" t="s">
        <v>69</v>
      </c>
      <c r="F53" s="327">
        <v>0</v>
      </c>
      <c r="G53" s="327">
        <v>1</v>
      </c>
      <c r="H53" s="327">
        <v>0</v>
      </c>
      <c r="I53" s="327">
        <v>0</v>
      </c>
      <c r="J53" s="327">
        <v>0</v>
      </c>
      <c r="K53" s="327">
        <v>0</v>
      </c>
      <c r="L53" s="327">
        <v>0</v>
      </c>
      <c r="M53" s="91">
        <f t="shared" si="65"/>
        <v>1</v>
      </c>
      <c r="N53" s="450"/>
      <c r="O53" s="456">
        <f t="shared" si="74"/>
        <v>0</v>
      </c>
      <c r="P53" s="83">
        <f t="shared" si="67"/>
        <v>0</v>
      </c>
      <c r="Q53" s="83">
        <f t="shared" si="75"/>
        <v>0</v>
      </c>
      <c r="R53" s="83">
        <f t="shared" si="76"/>
        <v>0</v>
      </c>
      <c r="S53" s="83">
        <f t="shared" si="77"/>
        <v>0</v>
      </c>
      <c r="T53" s="83">
        <f t="shared" si="78"/>
        <v>0</v>
      </c>
      <c r="U53" s="458">
        <f t="shared" si="79"/>
        <v>0</v>
      </c>
      <c r="V53" s="444">
        <f t="shared" si="73"/>
        <v>0</v>
      </c>
      <c r="W53" s="101"/>
    </row>
    <row r="54" spans="1:23" s="7" customFormat="1" ht="34.200000000000003">
      <c r="A54" s="8"/>
      <c r="B54" s="99" t="s">
        <v>140</v>
      </c>
      <c r="C54" s="9" t="s">
        <v>378</v>
      </c>
      <c r="D54" s="10" t="s">
        <v>725</v>
      </c>
      <c r="E54" s="11" t="s">
        <v>69</v>
      </c>
      <c r="F54" s="327">
        <v>0</v>
      </c>
      <c r="G54" s="327">
        <v>0</v>
      </c>
      <c r="H54" s="327">
        <v>1</v>
      </c>
      <c r="I54" s="327">
        <v>0</v>
      </c>
      <c r="J54" s="327">
        <v>0</v>
      </c>
      <c r="K54" s="327">
        <v>0</v>
      </c>
      <c r="L54" s="327">
        <v>0</v>
      </c>
      <c r="M54" s="91">
        <f t="shared" si="65"/>
        <v>1</v>
      </c>
      <c r="N54" s="450"/>
      <c r="O54" s="456">
        <f t="shared" si="74"/>
        <v>0</v>
      </c>
      <c r="P54" s="83">
        <f t="shared" si="67"/>
        <v>0</v>
      </c>
      <c r="Q54" s="83">
        <f t="shared" si="75"/>
        <v>0</v>
      </c>
      <c r="R54" s="83">
        <f t="shared" si="76"/>
        <v>0</v>
      </c>
      <c r="S54" s="83">
        <f t="shared" si="77"/>
        <v>0</v>
      </c>
      <c r="T54" s="83">
        <f t="shared" si="78"/>
        <v>0</v>
      </c>
      <c r="U54" s="458">
        <f t="shared" si="79"/>
        <v>0</v>
      </c>
      <c r="V54" s="444">
        <f t="shared" si="73"/>
        <v>0</v>
      </c>
      <c r="W54" s="101"/>
    </row>
    <row r="55" spans="1:23" s="7" customFormat="1" ht="34.200000000000003">
      <c r="A55" s="8"/>
      <c r="B55" s="99" t="s">
        <v>141</v>
      </c>
      <c r="C55" s="555" t="s">
        <v>380</v>
      </c>
      <c r="D55" s="10" t="s">
        <v>726</v>
      </c>
      <c r="E55" s="11" t="s">
        <v>69</v>
      </c>
      <c r="F55" s="327">
        <v>0</v>
      </c>
      <c r="G55" s="327">
        <v>0</v>
      </c>
      <c r="H55" s="327">
        <v>0</v>
      </c>
      <c r="I55" s="327">
        <v>1</v>
      </c>
      <c r="J55" s="327">
        <v>0</v>
      </c>
      <c r="K55" s="327">
        <v>0</v>
      </c>
      <c r="L55" s="327">
        <v>0</v>
      </c>
      <c r="M55" s="91">
        <f t="shared" si="65"/>
        <v>1</v>
      </c>
      <c r="N55" s="450"/>
      <c r="O55" s="456">
        <f t="shared" si="74"/>
        <v>0</v>
      </c>
      <c r="P55" s="83">
        <f t="shared" si="67"/>
        <v>0</v>
      </c>
      <c r="Q55" s="83">
        <f t="shared" si="75"/>
        <v>0</v>
      </c>
      <c r="R55" s="83">
        <f t="shared" si="76"/>
        <v>0</v>
      </c>
      <c r="S55" s="83">
        <f t="shared" si="77"/>
        <v>0</v>
      </c>
      <c r="T55" s="83">
        <f t="shared" si="78"/>
        <v>0</v>
      </c>
      <c r="U55" s="458">
        <f t="shared" si="79"/>
        <v>0</v>
      </c>
      <c r="V55" s="444">
        <f t="shared" si="73"/>
        <v>0</v>
      </c>
      <c r="W55" s="101"/>
    </row>
    <row r="56" spans="1:23" s="7" customFormat="1" ht="34.200000000000003">
      <c r="A56" s="8"/>
      <c r="B56" s="99" t="s">
        <v>142</v>
      </c>
      <c r="C56" s="556"/>
      <c r="D56" s="10" t="s">
        <v>727</v>
      </c>
      <c r="E56" s="11" t="s">
        <v>69</v>
      </c>
      <c r="F56" s="327">
        <v>0</v>
      </c>
      <c r="G56" s="327">
        <v>0</v>
      </c>
      <c r="H56" s="327">
        <v>0</v>
      </c>
      <c r="I56" s="327">
        <v>1</v>
      </c>
      <c r="J56" s="327">
        <v>0</v>
      </c>
      <c r="K56" s="327">
        <v>0</v>
      </c>
      <c r="L56" s="327">
        <v>0</v>
      </c>
      <c r="M56" s="91">
        <f t="shared" ref="M56:M62" si="80">SUM(F56:L56)</f>
        <v>1</v>
      </c>
      <c r="N56" s="450"/>
      <c r="O56" s="456">
        <f t="shared" si="74"/>
        <v>0</v>
      </c>
      <c r="P56" s="83">
        <f t="shared" si="67"/>
        <v>0</v>
      </c>
      <c r="Q56" s="83">
        <f t="shared" si="75"/>
        <v>0</v>
      </c>
      <c r="R56" s="83">
        <f t="shared" si="76"/>
        <v>0</v>
      </c>
      <c r="S56" s="83">
        <f t="shared" si="77"/>
        <v>0</v>
      </c>
      <c r="T56" s="83">
        <f t="shared" si="78"/>
        <v>0</v>
      </c>
      <c r="U56" s="458">
        <f t="shared" si="79"/>
        <v>0</v>
      </c>
      <c r="V56" s="444">
        <f t="shared" ref="V56:V62" si="81">N56*M56</f>
        <v>0</v>
      </c>
      <c r="W56" s="101"/>
    </row>
    <row r="57" spans="1:23" s="7" customFormat="1" ht="34.200000000000003">
      <c r="A57" s="8"/>
      <c r="B57" s="99" t="s">
        <v>170</v>
      </c>
      <c r="C57" s="555" t="s">
        <v>382</v>
      </c>
      <c r="D57" s="10" t="s">
        <v>728</v>
      </c>
      <c r="E57" s="11" t="s">
        <v>69</v>
      </c>
      <c r="F57" s="327">
        <v>0</v>
      </c>
      <c r="G57" s="327">
        <v>0</v>
      </c>
      <c r="H57" s="327">
        <v>0</v>
      </c>
      <c r="I57" s="327">
        <v>0</v>
      </c>
      <c r="J57" s="327">
        <v>1</v>
      </c>
      <c r="K57" s="327">
        <v>0</v>
      </c>
      <c r="L57" s="327">
        <v>0</v>
      </c>
      <c r="M57" s="91">
        <f t="shared" si="80"/>
        <v>1</v>
      </c>
      <c r="N57" s="450"/>
      <c r="O57" s="456">
        <f t="shared" si="74"/>
        <v>0</v>
      </c>
      <c r="P57" s="83">
        <f t="shared" si="67"/>
        <v>0</v>
      </c>
      <c r="Q57" s="83">
        <f t="shared" si="75"/>
        <v>0</v>
      </c>
      <c r="R57" s="83">
        <f t="shared" si="76"/>
        <v>0</v>
      </c>
      <c r="S57" s="83">
        <f t="shared" si="77"/>
        <v>0</v>
      </c>
      <c r="T57" s="83">
        <f t="shared" si="78"/>
        <v>0</v>
      </c>
      <c r="U57" s="458">
        <f t="shared" si="79"/>
        <v>0</v>
      </c>
      <c r="V57" s="444">
        <f t="shared" si="81"/>
        <v>0</v>
      </c>
      <c r="W57" s="101"/>
    </row>
    <row r="58" spans="1:23" s="7" customFormat="1" ht="34.200000000000003">
      <c r="A58" s="8"/>
      <c r="B58" s="99" t="s">
        <v>306</v>
      </c>
      <c r="C58" s="556"/>
      <c r="D58" s="10" t="s">
        <v>729</v>
      </c>
      <c r="E58" s="11" t="s">
        <v>69</v>
      </c>
      <c r="F58" s="327">
        <v>0</v>
      </c>
      <c r="G58" s="327">
        <v>0</v>
      </c>
      <c r="H58" s="327">
        <v>0</v>
      </c>
      <c r="I58" s="327">
        <v>0</v>
      </c>
      <c r="J58" s="327">
        <v>1</v>
      </c>
      <c r="K58" s="327">
        <v>0</v>
      </c>
      <c r="L58" s="327">
        <v>0</v>
      </c>
      <c r="M58" s="91">
        <f t="shared" si="80"/>
        <v>1</v>
      </c>
      <c r="N58" s="450"/>
      <c r="O58" s="456">
        <f t="shared" si="74"/>
        <v>0</v>
      </c>
      <c r="P58" s="83">
        <f t="shared" si="67"/>
        <v>0</v>
      </c>
      <c r="Q58" s="83">
        <f t="shared" si="75"/>
        <v>0</v>
      </c>
      <c r="R58" s="83">
        <f t="shared" si="76"/>
        <v>0</v>
      </c>
      <c r="S58" s="83">
        <f t="shared" si="77"/>
        <v>0</v>
      </c>
      <c r="T58" s="83">
        <f t="shared" si="78"/>
        <v>0</v>
      </c>
      <c r="U58" s="458">
        <f t="shared" si="79"/>
        <v>0</v>
      </c>
      <c r="V58" s="444">
        <f t="shared" si="81"/>
        <v>0</v>
      </c>
      <c r="W58" s="101"/>
    </row>
    <row r="59" spans="1:23" s="7" customFormat="1" ht="34.200000000000003">
      <c r="A59" s="8"/>
      <c r="B59" s="99" t="s">
        <v>307</v>
      </c>
      <c r="C59" s="555" t="s">
        <v>389</v>
      </c>
      <c r="D59" s="10" t="s">
        <v>730</v>
      </c>
      <c r="E59" s="11" t="s">
        <v>69</v>
      </c>
      <c r="F59" s="327">
        <v>0</v>
      </c>
      <c r="G59" s="327">
        <v>0</v>
      </c>
      <c r="H59" s="327">
        <v>0</v>
      </c>
      <c r="I59" s="327">
        <v>0</v>
      </c>
      <c r="J59" s="327">
        <v>0</v>
      </c>
      <c r="K59" s="327">
        <v>1</v>
      </c>
      <c r="L59" s="327">
        <v>0</v>
      </c>
      <c r="M59" s="91">
        <f t="shared" si="80"/>
        <v>1</v>
      </c>
      <c r="N59" s="450"/>
      <c r="O59" s="456">
        <f t="shared" si="74"/>
        <v>0</v>
      </c>
      <c r="P59" s="83">
        <f t="shared" si="67"/>
        <v>0</v>
      </c>
      <c r="Q59" s="83">
        <f t="shared" si="75"/>
        <v>0</v>
      </c>
      <c r="R59" s="83">
        <f t="shared" si="76"/>
        <v>0</v>
      </c>
      <c r="S59" s="83">
        <f t="shared" si="77"/>
        <v>0</v>
      </c>
      <c r="T59" s="83">
        <f t="shared" si="78"/>
        <v>0</v>
      </c>
      <c r="U59" s="458">
        <f t="shared" si="79"/>
        <v>0</v>
      </c>
      <c r="V59" s="444">
        <f t="shared" si="81"/>
        <v>0</v>
      </c>
      <c r="W59" s="101"/>
    </row>
    <row r="60" spans="1:23" s="7" customFormat="1" ht="34.200000000000003">
      <c r="A60" s="8"/>
      <c r="B60" s="99" t="s">
        <v>308</v>
      </c>
      <c r="C60" s="556"/>
      <c r="D60" s="10" t="s">
        <v>731</v>
      </c>
      <c r="E60" s="11" t="s">
        <v>69</v>
      </c>
      <c r="F60" s="327">
        <v>0</v>
      </c>
      <c r="G60" s="327">
        <v>0</v>
      </c>
      <c r="H60" s="327">
        <v>0</v>
      </c>
      <c r="I60" s="327">
        <v>0</v>
      </c>
      <c r="J60" s="327">
        <v>0</v>
      </c>
      <c r="K60" s="327">
        <v>2</v>
      </c>
      <c r="L60" s="327">
        <v>0</v>
      </c>
      <c r="M60" s="91">
        <f t="shared" si="80"/>
        <v>2</v>
      </c>
      <c r="N60" s="450"/>
      <c r="O60" s="456">
        <f t="shared" si="74"/>
        <v>0</v>
      </c>
      <c r="P60" s="83">
        <f t="shared" si="67"/>
        <v>0</v>
      </c>
      <c r="Q60" s="83">
        <f t="shared" si="75"/>
        <v>0</v>
      </c>
      <c r="R60" s="83">
        <f t="shared" si="76"/>
        <v>0</v>
      </c>
      <c r="S60" s="83">
        <f t="shared" si="77"/>
        <v>0</v>
      </c>
      <c r="T60" s="83">
        <f t="shared" si="78"/>
        <v>0</v>
      </c>
      <c r="U60" s="458">
        <f t="shared" si="79"/>
        <v>0</v>
      </c>
      <c r="V60" s="444">
        <f t="shared" si="81"/>
        <v>0</v>
      </c>
      <c r="W60" s="101"/>
    </row>
    <row r="61" spans="1:23" s="7" customFormat="1" ht="34.200000000000003">
      <c r="A61" s="8"/>
      <c r="B61" s="99" t="s">
        <v>429</v>
      </c>
      <c r="C61" s="555" t="s">
        <v>390</v>
      </c>
      <c r="D61" s="10" t="s">
        <v>732</v>
      </c>
      <c r="E61" s="11" t="s">
        <v>69</v>
      </c>
      <c r="F61" s="327">
        <v>0</v>
      </c>
      <c r="G61" s="327">
        <v>0</v>
      </c>
      <c r="H61" s="327">
        <v>0</v>
      </c>
      <c r="I61" s="327">
        <v>0</v>
      </c>
      <c r="J61" s="327">
        <v>0</v>
      </c>
      <c r="K61" s="327">
        <v>0</v>
      </c>
      <c r="L61" s="327">
        <v>1</v>
      </c>
      <c r="M61" s="91">
        <f t="shared" si="80"/>
        <v>1</v>
      </c>
      <c r="N61" s="450"/>
      <c r="O61" s="456">
        <f t="shared" si="74"/>
        <v>0</v>
      </c>
      <c r="P61" s="83">
        <f t="shared" si="67"/>
        <v>0</v>
      </c>
      <c r="Q61" s="83">
        <f t="shared" si="75"/>
        <v>0</v>
      </c>
      <c r="R61" s="83">
        <f t="shared" si="76"/>
        <v>0</v>
      </c>
      <c r="S61" s="83">
        <f t="shared" si="77"/>
        <v>0</v>
      </c>
      <c r="T61" s="83">
        <f t="shared" si="78"/>
        <v>0</v>
      </c>
      <c r="U61" s="458">
        <f t="shared" si="79"/>
        <v>0</v>
      </c>
      <c r="V61" s="444">
        <f t="shared" si="81"/>
        <v>0</v>
      </c>
      <c r="W61" s="101"/>
    </row>
    <row r="62" spans="1:23" s="7" customFormat="1" ht="34.200000000000003">
      <c r="A62" s="8"/>
      <c r="B62" s="99" t="s">
        <v>430</v>
      </c>
      <c r="C62" s="556"/>
      <c r="D62" s="10" t="s">
        <v>733</v>
      </c>
      <c r="E62" s="11" t="s">
        <v>69</v>
      </c>
      <c r="F62" s="327">
        <v>0</v>
      </c>
      <c r="G62" s="327">
        <v>0</v>
      </c>
      <c r="H62" s="327">
        <v>0</v>
      </c>
      <c r="I62" s="327">
        <v>0</v>
      </c>
      <c r="J62" s="327">
        <v>0</v>
      </c>
      <c r="K62" s="327">
        <v>0</v>
      </c>
      <c r="L62" s="327">
        <v>2</v>
      </c>
      <c r="M62" s="91">
        <f t="shared" si="80"/>
        <v>2</v>
      </c>
      <c r="N62" s="450"/>
      <c r="O62" s="456">
        <f t="shared" si="74"/>
        <v>0</v>
      </c>
      <c r="P62" s="83">
        <f t="shared" si="67"/>
        <v>0</v>
      </c>
      <c r="Q62" s="83">
        <f t="shared" si="75"/>
        <v>0</v>
      </c>
      <c r="R62" s="83">
        <f t="shared" si="76"/>
        <v>0</v>
      </c>
      <c r="S62" s="83">
        <f t="shared" si="77"/>
        <v>0</v>
      </c>
      <c r="T62" s="83">
        <f t="shared" si="78"/>
        <v>0</v>
      </c>
      <c r="U62" s="458">
        <f t="shared" si="79"/>
        <v>0</v>
      </c>
      <c r="V62" s="444">
        <f t="shared" si="81"/>
        <v>0</v>
      </c>
      <c r="W62" s="101"/>
    </row>
    <row r="63" spans="1:23" s="7" customFormat="1" ht="13.2" customHeight="1">
      <c r="A63" s="8"/>
      <c r="B63" s="99" t="s">
        <v>431</v>
      </c>
      <c r="C63" s="9"/>
      <c r="D63" s="10" t="s">
        <v>630</v>
      </c>
      <c r="E63" s="11" t="s">
        <v>29</v>
      </c>
      <c r="F63" s="327">
        <v>15</v>
      </c>
      <c r="G63" s="327">
        <v>15</v>
      </c>
      <c r="H63" s="327">
        <v>15</v>
      </c>
      <c r="I63" s="327">
        <v>15</v>
      </c>
      <c r="J63" s="327">
        <v>15</v>
      </c>
      <c r="K63" s="327">
        <v>15</v>
      </c>
      <c r="L63" s="327">
        <v>15</v>
      </c>
      <c r="M63" s="91">
        <v>15</v>
      </c>
      <c r="N63" s="450"/>
      <c r="O63" s="456">
        <f t="shared" ref="O63:U63" si="82">SUM(O51:O62)*F63/100</f>
        <v>0</v>
      </c>
      <c r="P63" s="83">
        <f t="shared" si="82"/>
        <v>0</v>
      </c>
      <c r="Q63" s="83">
        <f t="shared" si="82"/>
        <v>0</v>
      </c>
      <c r="R63" s="83">
        <f t="shared" si="82"/>
        <v>0</v>
      </c>
      <c r="S63" s="83">
        <f t="shared" si="82"/>
        <v>0</v>
      </c>
      <c r="T63" s="83">
        <f t="shared" si="82"/>
        <v>0</v>
      </c>
      <c r="U63" s="458">
        <f t="shared" si="82"/>
        <v>0</v>
      </c>
      <c r="V63" s="444">
        <f>N63*M63/100</f>
        <v>0</v>
      </c>
      <c r="W63" s="101"/>
    </row>
    <row r="64" spans="1:23">
      <c r="A64" s="153"/>
      <c r="B64" s="163">
        <v>5</v>
      </c>
      <c r="C64" s="169"/>
      <c r="D64" s="165" t="s">
        <v>30</v>
      </c>
      <c r="E64" s="165"/>
      <c r="F64" s="328"/>
      <c r="G64" s="328"/>
      <c r="H64" s="328"/>
      <c r="I64" s="328"/>
      <c r="J64" s="328"/>
      <c r="K64" s="328"/>
      <c r="L64" s="328"/>
      <c r="M64" s="166"/>
      <c r="N64" s="452"/>
      <c r="O64" s="457">
        <f t="shared" ref="O64:V64" si="83">SUM(O65:O70)</f>
        <v>0</v>
      </c>
      <c r="P64" s="167">
        <f t="shared" si="83"/>
        <v>0</v>
      </c>
      <c r="Q64" s="167">
        <f t="shared" si="83"/>
        <v>0</v>
      </c>
      <c r="R64" s="167">
        <f t="shared" si="83"/>
        <v>0</v>
      </c>
      <c r="S64" s="167">
        <f t="shared" si="83"/>
        <v>0</v>
      </c>
      <c r="T64" s="167">
        <f t="shared" si="83"/>
        <v>0</v>
      </c>
      <c r="U64" s="454">
        <f t="shared" si="83"/>
        <v>0</v>
      </c>
      <c r="V64" s="445">
        <f t="shared" si="83"/>
        <v>0</v>
      </c>
      <c r="W64" s="168"/>
    </row>
    <row r="65" spans="1:23" s="7" customFormat="1" ht="11.4">
      <c r="A65" s="8"/>
      <c r="B65" s="99" t="s">
        <v>146</v>
      </c>
      <c r="C65" s="9"/>
      <c r="D65" s="10" t="s">
        <v>371</v>
      </c>
      <c r="E65" s="11" t="s">
        <v>69</v>
      </c>
      <c r="F65" s="327">
        <v>7</v>
      </c>
      <c r="G65" s="327">
        <v>5</v>
      </c>
      <c r="H65" s="327">
        <v>2</v>
      </c>
      <c r="I65" s="327">
        <v>7</v>
      </c>
      <c r="J65" s="327">
        <v>3</v>
      </c>
      <c r="K65" s="327">
        <v>6</v>
      </c>
      <c r="L65" s="327">
        <v>6</v>
      </c>
      <c r="M65" s="137">
        <f t="shared" ref="M65:M69" si="84">SUM(F65:L65)</f>
        <v>36</v>
      </c>
      <c r="N65" s="450"/>
      <c r="O65" s="456">
        <f t="shared" si="2"/>
        <v>0</v>
      </c>
      <c r="P65" s="83">
        <f t="shared" ref="P65:P69" si="85">N65*G65</f>
        <v>0</v>
      </c>
      <c r="Q65" s="83">
        <f t="shared" ref="Q65" si="86">N65*H65</f>
        <v>0</v>
      </c>
      <c r="R65" s="83">
        <f t="shared" ref="R65" si="87">N65*I65</f>
        <v>0</v>
      </c>
      <c r="S65" s="83">
        <f t="shared" ref="S65" si="88">N65*J65</f>
        <v>0</v>
      </c>
      <c r="T65" s="83">
        <f t="shared" ref="T65" si="89">N65*K65</f>
        <v>0</v>
      </c>
      <c r="U65" s="458">
        <f t="shared" ref="U65" si="90">N65*L65</f>
        <v>0</v>
      </c>
      <c r="V65" s="443">
        <f t="shared" ref="V65:V66" si="91">N65*M65</f>
        <v>0</v>
      </c>
      <c r="W65" s="101"/>
    </row>
    <row r="66" spans="1:23" s="7" customFormat="1" ht="11.4">
      <c r="A66" s="8"/>
      <c r="B66" s="99" t="s">
        <v>147</v>
      </c>
      <c r="C66" s="9"/>
      <c r="D66" s="10" t="s">
        <v>396</v>
      </c>
      <c r="E66" s="11" t="s">
        <v>69</v>
      </c>
      <c r="F66" s="327">
        <v>7</v>
      </c>
      <c r="G66" s="327">
        <v>5</v>
      </c>
      <c r="H66" s="327">
        <v>2</v>
      </c>
      <c r="I66" s="327">
        <v>7</v>
      </c>
      <c r="J66" s="327">
        <v>3</v>
      </c>
      <c r="K66" s="327">
        <v>6</v>
      </c>
      <c r="L66" s="327">
        <v>6</v>
      </c>
      <c r="M66" s="137">
        <f t="shared" si="84"/>
        <v>36</v>
      </c>
      <c r="N66" s="450"/>
      <c r="O66" s="456">
        <f t="shared" si="2"/>
        <v>0</v>
      </c>
      <c r="P66" s="83">
        <f t="shared" si="85"/>
        <v>0</v>
      </c>
      <c r="Q66" s="83">
        <f t="shared" ref="Q66:Q69" si="92">N66*H66</f>
        <v>0</v>
      </c>
      <c r="R66" s="83">
        <f t="shared" ref="R66:R69" si="93">N66*I66</f>
        <v>0</v>
      </c>
      <c r="S66" s="83">
        <f t="shared" ref="S66:S69" si="94">N66*J66</f>
        <v>0</v>
      </c>
      <c r="T66" s="83">
        <f t="shared" ref="T66:T69" si="95">N66*K66</f>
        <v>0</v>
      </c>
      <c r="U66" s="458">
        <f t="shared" ref="U66:U69" si="96">N66*L66</f>
        <v>0</v>
      </c>
      <c r="V66" s="443">
        <f t="shared" si="91"/>
        <v>0</v>
      </c>
      <c r="W66" s="101"/>
    </row>
    <row r="67" spans="1:23" s="7" customFormat="1" ht="11.4">
      <c r="A67" s="8"/>
      <c r="B67" s="99" t="s">
        <v>361</v>
      </c>
      <c r="C67" s="321"/>
      <c r="D67" s="10" t="s">
        <v>395</v>
      </c>
      <c r="E67" s="11" t="s">
        <v>69</v>
      </c>
      <c r="F67" s="327">
        <v>7</v>
      </c>
      <c r="G67" s="327">
        <v>5</v>
      </c>
      <c r="H67" s="327">
        <v>2</v>
      </c>
      <c r="I67" s="327">
        <v>7</v>
      </c>
      <c r="J67" s="327">
        <v>3</v>
      </c>
      <c r="K67" s="327">
        <v>6</v>
      </c>
      <c r="L67" s="327">
        <v>6</v>
      </c>
      <c r="M67" s="137">
        <f t="shared" ref="M67" si="97">SUM(F67:L67)</f>
        <v>36</v>
      </c>
      <c r="N67" s="450"/>
      <c r="O67" s="456">
        <f t="shared" si="2"/>
        <v>0</v>
      </c>
      <c r="P67" s="83">
        <f t="shared" si="85"/>
        <v>0</v>
      </c>
      <c r="Q67" s="83">
        <f t="shared" si="92"/>
        <v>0</v>
      </c>
      <c r="R67" s="83">
        <f t="shared" si="93"/>
        <v>0</v>
      </c>
      <c r="S67" s="83">
        <f t="shared" si="94"/>
        <v>0</v>
      </c>
      <c r="T67" s="83">
        <f t="shared" si="95"/>
        <v>0</v>
      </c>
      <c r="U67" s="458">
        <f t="shared" si="96"/>
        <v>0</v>
      </c>
      <c r="V67" s="443">
        <f t="shared" ref="V67" si="98">N67*M67</f>
        <v>0</v>
      </c>
      <c r="W67" s="101"/>
    </row>
    <row r="68" spans="1:23" s="7" customFormat="1" ht="11.4">
      <c r="A68" s="8"/>
      <c r="B68" s="99" t="s">
        <v>362</v>
      </c>
      <c r="C68" s="555" t="s">
        <v>383</v>
      </c>
      <c r="D68" s="10" t="s">
        <v>384</v>
      </c>
      <c r="E68" s="11" t="s">
        <v>69</v>
      </c>
      <c r="F68" s="327">
        <v>0</v>
      </c>
      <c r="G68" s="327">
        <v>0</v>
      </c>
      <c r="H68" s="327">
        <v>0</v>
      </c>
      <c r="I68" s="327">
        <v>0</v>
      </c>
      <c r="J68" s="327">
        <v>1</v>
      </c>
      <c r="K68" s="327">
        <v>0</v>
      </c>
      <c r="L68" s="327">
        <v>0</v>
      </c>
      <c r="M68" s="137">
        <f t="shared" si="84"/>
        <v>1</v>
      </c>
      <c r="N68" s="450"/>
      <c r="O68" s="456">
        <f t="shared" si="2"/>
        <v>0</v>
      </c>
      <c r="P68" s="83">
        <f t="shared" si="85"/>
        <v>0</v>
      </c>
      <c r="Q68" s="83">
        <f t="shared" si="92"/>
        <v>0</v>
      </c>
      <c r="R68" s="83">
        <f t="shared" si="93"/>
        <v>0</v>
      </c>
      <c r="S68" s="83">
        <f t="shared" si="94"/>
        <v>0</v>
      </c>
      <c r="T68" s="83">
        <f t="shared" si="95"/>
        <v>0</v>
      </c>
      <c r="U68" s="458">
        <f t="shared" si="96"/>
        <v>0</v>
      </c>
      <c r="V68" s="443">
        <f t="shared" ref="V68:V69" si="99">N68*M68</f>
        <v>0</v>
      </c>
      <c r="W68" s="101"/>
    </row>
    <row r="69" spans="1:23" s="7" customFormat="1" ht="22.8">
      <c r="A69" s="8"/>
      <c r="B69" s="99" t="s">
        <v>363</v>
      </c>
      <c r="C69" s="556"/>
      <c r="D69" s="10" t="s">
        <v>385</v>
      </c>
      <c r="E69" s="11" t="s">
        <v>69</v>
      </c>
      <c r="F69" s="327">
        <v>0</v>
      </c>
      <c r="G69" s="327">
        <v>0</v>
      </c>
      <c r="H69" s="327">
        <v>0</v>
      </c>
      <c r="I69" s="327">
        <v>0</v>
      </c>
      <c r="J69" s="327">
        <v>1</v>
      </c>
      <c r="K69" s="327">
        <v>0</v>
      </c>
      <c r="L69" s="327">
        <v>0</v>
      </c>
      <c r="M69" s="137">
        <f t="shared" si="84"/>
        <v>1</v>
      </c>
      <c r="N69" s="450"/>
      <c r="O69" s="456">
        <f t="shared" si="2"/>
        <v>0</v>
      </c>
      <c r="P69" s="83">
        <f t="shared" si="85"/>
        <v>0</v>
      </c>
      <c r="Q69" s="83">
        <f t="shared" si="92"/>
        <v>0</v>
      </c>
      <c r="R69" s="83">
        <f t="shared" si="93"/>
        <v>0</v>
      </c>
      <c r="S69" s="83">
        <f t="shared" si="94"/>
        <v>0</v>
      </c>
      <c r="T69" s="83">
        <f t="shared" si="95"/>
        <v>0</v>
      </c>
      <c r="U69" s="458">
        <f t="shared" si="96"/>
        <v>0</v>
      </c>
      <c r="V69" s="443">
        <f t="shared" si="99"/>
        <v>0</v>
      </c>
      <c r="W69" s="101"/>
    </row>
    <row r="70" spans="1:23" s="7" customFormat="1" ht="11.4">
      <c r="A70" s="8"/>
      <c r="B70" s="99" t="s">
        <v>432</v>
      </c>
      <c r="C70" s="9"/>
      <c r="D70" s="10" t="s">
        <v>35</v>
      </c>
      <c r="E70" s="11" t="s">
        <v>29</v>
      </c>
      <c r="F70" s="327">
        <v>5</v>
      </c>
      <c r="G70" s="327">
        <v>5</v>
      </c>
      <c r="H70" s="327">
        <v>5</v>
      </c>
      <c r="I70" s="327">
        <v>5</v>
      </c>
      <c r="J70" s="327">
        <v>5</v>
      </c>
      <c r="K70" s="327">
        <v>5</v>
      </c>
      <c r="L70" s="327">
        <v>5</v>
      </c>
      <c r="M70" s="91">
        <v>5</v>
      </c>
      <c r="N70" s="450"/>
      <c r="O70" s="456">
        <f t="shared" ref="O70:U70" si="100">SUM(O65:O69)*F70/100</f>
        <v>0</v>
      </c>
      <c r="P70" s="83">
        <f t="shared" si="100"/>
        <v>0</v>
      </c>
      <c r="Q70" s="83">
        <f t="shared" si="100"/>
        <v>0</v>
      </c>
      <c r="R70" s="83">
        <f t="shared" si="100"/>
        <v>0</v>
      </c>
      <c r="S70" s="83">
        <f t="shared" si="100"/>
        <v>0</v>
      </c>
      <c r="T70" s="83">
        <f t="shared" si="100"/>
        <v>0</v>
      </c>
      <c r="U70" s="458">
        <f t="shared" si="100"/>
        <v>0</v>
      </c>
      <c r="V70" s="444">
        <f>N70*M70/100</f>
        <v>0</v>
      </c>
      <c r="W70" s="101"/>
    </row>
    <row r="71" spans="1:23">
      <c r="A71" s="153"/>
      <c r="B71" s="163">
        <v>6</v>
      </c>
      <c r="C71" s="164"/>
      <c r="D71" s="165" t="s">
        <v>31</v>
      </c>
      <c r="E71" s="165"/>
      <c r="F71" s="328"/>
      <c r="G71" s="328"/>
      <c r="H71" s="328"/>
      <c r="I71" s="328"/>
      <c r="J71" s="328"/>
      <c r="K71" s="328"/>
      <c r="L71" s="328"/>
      <c r="M71" s="166"/>
      <c r="N71" s="452"/>
      <c r="O71" s="457">
        <f t="shared" ref="O71:V71" si="101">SUM(O72:O76)</f>
        <v>0</v>
      </c>
      <c r="P71" s="167">
        <f t="shared" si="101"/>
        <v>0</v>
      </c>
      <c r="Q71" s="167">
        <f t="shared" si="101"/>
        <v>0</v>
      </c>
      <c r="R71" s="167">
        <f t="shared" si="101"/>
        <v>0</v>
      </c>
      <c r="S71" s="167">
        <f t="shared" si="101"/>
        <v>0</v>
      </c>
      <c r="T71" s="167">
        <f t="shared" si="101"/>
        <v>0</v>
      </c>
      <c r="U71" s="454">
        <f t="shared" si="101"/>
        <v>0</v>
      </c>
      <c r="V71" s="445">
        <f t="shared" si="101"/>
        <v>0</v>
      </c>
      <c r="W71" s="168"/>
    </row>
    <row r="72" spans="1:23" s="7" customFormat="1">
      <c r="A72" s="8"/>
      <c r="B72" s="99" t="s">
        <v>148</v>
      </c>
      <c r="C72" s="9"/>
      <c r="D72" s="10" t="s">
        <v>99</v>
      </c>
      <c r="E72" s="531" t="s">
        <v>13</v>
      </c>
      <c r="F72" s="327">
        <v>82.797899999999998</v>
      </c>
      <c r="G72" s="327">
        <v>34.480900000000005</v>
      </c>
      <c r="H72" s="327">
        <v>18.192</v>
      </c>
      <c r="I72" s="327">
        <v>43.588000000000001</v>
      </c>
      <c r="J72" s="327">
        <v>33.353499999999997</v>
      </c>
      <c r="K72" s="327">
        <v>56.676000000000002</v>
      </c>
      <c r="L72" s="528">
        <v>69.712999999999994</v>
      </c>
      <c r="M72" s="91">
        <f t="shared" ref="M72:M75" si="102">SUM(F72:L72)</f>
        <v>338.80129999999997</v>
      </c>
      <c r="N72" s="450"/>
      <c r="O72" s="456">
        <f t="shared" si="2"/>
        <v>0</v>
      </c>
      <c r="P72" s="83">
        <f t="shared" ref="P72:P75" si="103">N72*G72</f>
        <v>0</v>
      </c>
      <c r="Q72" s="83">
        <f t="shared" ref="Q72" si="104">N72*H72</f>
        <v>0</v>
      </c>
      <c r="R72" s="83">
        <f t="shared" ref="R72" si="105">N72*I72</f>
        <v>0</v>
      </c>
      <c r="S72" s="83">
        <f t="shared" ref="S72" si="106">N72*J72</f>
        <v>0</v>
      </c>
      <c r="T72" s="83">
        <f t="shared" ref="T72" si="107">N72*K72</f>
        <v>0</v>
      </c>
      <c r="U72" s="458">
        <f t="shared" ref="U72" si="108">N72*L72</f>
        <v>0</v>
      </c>
      <c r="V72" s="443">
        <f t="shared" ref="V72:V75" si="109">N72*M72</f>
        <v>0</v>
      </c>
      <c r="W72" s="101"/>
    </row>
    <row r="73" spans="1:23" s="7" customFormat="1">
      <c r="A73" s="8"/>
      <c r="B73" s="99" t="s">
        <v>149</v>
      </c>
      <c r="C73" s="9"/>
      <c r="D73" s="10" t="s">
        <v>397</v>
      </c>
      <c r="E73" s="13" t="s">
        <v>13</v>
      </c>
      <c r="F73" s="327">
        <v>54.087000000000003</v>
      </c>
      <c r="G73" s="327">
        <v>21.049600000000005</v>
      </c>
      <c r="H73" s="327">
        <v>11.025</v>
      </c>
      <c r="I73" s="327">
        <v>27.346</v>
      </c>
      <c r="J73" s="327">
        <v>20.77</v>
      </c>
      <c r="K73" s="327">
        <v>40.062000000000005</v>
      </c>
      <c r="L73" s="327">
        <v>51.187999999999995</v>
      </c>
      <c r="M73" s="91">
        <f t="shared" ref="M73:M74" si="110">SUM(F73:L73)</f>
        <v>225.52760000000004</v>
      </c>
      <c r="N73" s="450"/>
      <c r="O73" s="456">
        <f t="shared" si="2"/>
        <v>0</v>
      </c>
      <c r="P73" s="83">
        <f t="shared" si="103"/>
        <v>0</v>
      </c>
      <c r="Q73" s="83">
        <f t="shared" ref="Q73:Q75" si="111">N73*H73</f>
        <v>0</v>
      </c>
      <c r="R73" s="83">
        <f t="shared" ref="R73:R75" si="112">N73*I73</f>
        <v>0</v>
      </c>
      <c r="S73" s="83">
        <f t="shared" ref="S73:S75" si="113">N73*J73</f>
        <v>0</v>
      </c>
      <c r="T73" s="83">
        <f t="shared" ref="T73:T75" si="114">N73*K73</f>
        <v>0</v>
      </c>
      <c r="U73" s="458">
        <f t="shared" ref="U73:U75" si="115">N73*L73</f>
        <v>0</v>
      </c>
      <c r="V73" s="443">
        <f t="shared" si="109"/>
        <v>0</v>
      </c>
      <c r="W73" s="101"/>
    </row>
    <row r="74" spans="1:23" s="7" customFormat="1">
      <c r="A74" s="8"/>
      <c r="B74" s="99" t="s">
        <v>433</v>
      </c>
      <c r="C74" s="9"/>
      <c r="D74" s="10" t="s">
        <v>32</v>
      </c>
      <c r="E74" s="13" t="s">
        <v>13</v>
      </c>
      <c r="F74" s="327">
        <v>54.087000000000003</v>
      </c>
      <c r="G74" s="327">
        <v>21.049600000000005</v>
      </c>
      <c r="H74" s="327">
        <v>11.025</v>
      </c>
      <c r="I74" s="327">
        <v>27.346</v>
      </c>
      <c r="J74" s="327">
        <v>20.77</v>
      </c>
      <c r="K74" s="327">
        <v>40.062000000000005</v>
      </c>
      <c r="L74" s="327">
        <v>51.187999999999995</v>
      </c>
      <c r="M74" s="91">
        <f t="shared" si="110"/>
        <v>225.52760000000004</v>
      </c>
      <c r="N74" s="450"/>
      <c r="O74" s="456">
        <f t="shared" si="2"/>
        <v>0</v>
      </c>
      <c r="P74" s="83">
        <f t="shared" si="103"/>
        <v>0</v>
      </c>
      <c r="Q74" s="83">
        <f t="shared" si="111"/>
        <v>0</v>
      </c>
      <c r="R74" s="83">
        <f t="shared" si="112"/>
        <v>0</v>
      </c>
      <c r="S74" s="83">
        <f t="shared" si="113"/>
        <v>0</v>
      </c>
      <c r="T74" s="83">
        <f t="shared" si="114"/>
        <v>0</v>
      </c>
      <c r="U74" s="458">
        <f t="shared" si="115"/>
        <v>0</v>
      </c>
      <c r="V74" s="443">
        <f t="shared" si="109"/>
        <v>0</v>
      </c>
      <c r="W74" s="101"/>
    </row>
    <row r="75" spans="1:23" s="7" customFormat="1" ht="14.4">
      <c r="A75" s="8"/>
      <c r="B75" s="99" t="s">
        <v>434</v>
      </c>
      <c r="C75" s="9"/>
      <c r="D75" s="10" t="s">
        <v>67</v>
      </c>
      <c r="E75" s="13" t="s">
        <v>66</v>
      </c>
      <c r="F75" s="327">
        <v>54.087000000000003</v>
      </c>
      <c r="G75" s="327">
        <v>21.049600000000005</v>
      </c>
      <c r="H75" s="327">
        <v>11.025</v>
      </c>
      <c r="I75" s="327">
        <v>27.346</v>
      </c>
      <c r="J75" s="327">
        <v>20.77</v>
      </c>
      <c r="K75" s="327">
        <v>40.062000000000005</v>
      </c>
      <c r="L75" s="327">
        <v>51.187999999999995</v>
      </c>
      <c r="M75" s="91">
        <f t="shared" si="102"/>
        <v>225.52760000000004</v>
      </c>
      <c r="N75" s="450"/>
      <c r="O75" s="456">
        <f t="shared" si="2"/>
        <v>0</v>
      </c>
      <c r="P75" s="83">
        <f t="shared" si="103"/>
        <v>0</v>
      </c>
      <c r="Q75" s="83">
        <f t="shared" si="111"/>
        <v>0</v>
      </c>
      <c r="R75" s="83">
        <f t="shared" si="112"/>
        <v>0</v>
      </c>
      <c r="S75" s="83">
        <f t="shared" si="113"/>
        <v>0</v>
      </c>
      <c r="T75" s="83">
        <f t="shared" si="114"/>
        <v>0</v>
      </c>
      <c r="U75" s="458">
        <f t="shared" si="115"/>
        <v>0</v>
      </c>
      <c r="V75" s="444">
        <f t="shared" si="109"/>
        <v>0</v>
      </c>
      <c r="W75" s="101"/>
    </row>
    <row r="76" spans="1:23" s="7" customFormat="1" ht="11.4">
      <c r="A76" s="8"/>
      <c r="B76" s="99" t="s">
        <v>435</v>
      </c>
      <c r="C76" s="9"/>
      <c r="D76" s="10" t="s">
        <v>35</v>
      </c>
      <c r="E76" s="11" t="s">
        <v>29</v>
      </c>
      <c r="F76" s="327">
        <v>8</v>
      </c>
      <c r="G76" s="327">
        <v>8</v>
      </c>
      <c r="H76" s="327">
        <v>8</v>
      </c>
      <c r="I76" s="327">
        <v>8</v>
      </c>
      <c r="J76" s="327">
        <v>8</v>
      </c>
      <c r="K76" s="327">
        <v>8</v>
      </c>
      <c r="L76" s="327">
        <v>8</v>
      </c>
      <c r="M76" s="91">
        <v>8</v>
      </c>
      <c r="N76" s="450"/>
      <c r="O76" s="456">
        <f t="shared" ref="O76:U76" si="116">SUM(O72:O75)*F76/100</f>
        <v>0</v>
      </c>
      <c r="P76" s="83">
        <f t="shared" si="116"/>
        <v>0</v>
      </c>
      <c r="Q76" s="83">
        <f t="shared" si="116"/>
        <v>0</v>
      </c>
      <c r="R76" s="83">
        <f t="shared" si="116"/>
        <v>0</v>
      </c>
      <c r="S76" s="83">
        <f t="shared" si="116"/>
        <v>0</v>
      </c>
      <c r="T76" s="83">
        <f t="shared" si="116"/>
        <v>0</v>
      </c>
      <c r="U76" s="458">
        <f t="shared" si="116"/>
        <v>0</v>
      </c>
      <c r="V76" s="444">
        <f>M76*N76/100</f>
        <v>0</v>
      </c>
      <c r="W76" s="101"/>
    </row>
    <row r="77" spans="1:23">
      <c r="A77" s="153"/>
      <c r="B77" s="163">
        <v>7</v>
      </c>
      <c r="C77" s="164"/>
      <c r="D77" s="165" t="s">
        <v>36</v>
      </c>
      <c r="E77" s="165"/>
      <c r="F77" s="328"/>
      <c r="G77" s="328"/>
      <c r="H77" s="328"/>
      <c r="I77" s="328"/>
      <c r="J77" s="328"/>
      <c r="K77" s="328"/>
      <c r="L77" s="328"/>
      <c r="M77" s="166"/>
      <c r="N77" s="452"/>
      <c r="O77" s="457">
        <f t="shared" ref="O77:V77" si="117">SUM(O78:O82)</f>
        <v>0</v>
      </c>
      <c r="P77" s="167">
        <f t="shared" si="117"/>
        <v>0</v>
      </c>
      <c r="Q77" s="167">
        <f t="shared" si="117"/>
        <v>0</v>
      </c>
      <c r="R77" s="167">
        <f t="shared" si="117"/>
        <v>0</v>
      </c>
      <c r="S77" s="167">
        <f t="shared" si="117"/>
        <v>0</v>
      </c>
      <c r="T77" s="167">
        <f t="shared" si="117"/>
        <v>0</v>
      </c>
      <c r="U77" s="454">
        <f t="shared" si="117"/>
        <v>0</v>
      </c>
      <c r="V77" s="445">
        <f t="shared" si="117"/>
        <v>0</v>
      </c>
      <c r="W77" s="168"/>
    </row>
    <row r="78" spans="1:23" s="7" customFormat="1">
      <c r="A78" s="84"/>
      <c r="B78" s="102" t="s">
        <v>193</v>
      </c>
      <c r="C78" s="560" t="s">
        <v>374</v>
      </c>
      <c r="D78" s="86" t="s">
        <v>74</v>
      </c>
      <c r="E78" s="87" t="s">
        <v>13</v>
      </c>
      <c r="F78" s="329">
        <v>54.087000000000003</v>
      </c>
      <c r="G78" s="329">
        <v>21.049600000000005</v>
      </c>
      <c r="H78" s="329">
        <v>11.025</v>
      </c>
      <c r="I78" s="329">
        <v>27.346</v>
      </c>
      <c r="J78" s="329">
        <v>20.77</v>
      </c>
      <c r="K78" s="329">
        <v>40.062000000000005</v>
      </c>
      <c r="L78" s="329">
        <v>62.647999999999996</v>
      </c>
      <c r="M78" s="172">
        <f t="shared" ref="M78:M81" si="118">SUM(F78:L78)</f>
        <v>236.98760000000004</v>
      </c>
      <c r="N78" s="450"/>
      <c r="O78" s="456">
        <f t="shared" si="2"/>
        <v>0</v>
      </c>
      <c r="P78" s="83">
        <f t="shared" ref="P78:P81" si="119">N78*G78</f>
        <v>0</v>
      </c>
      <c r="Q78" s="83">
        <f t="shared" ref="Q78:Q81" si="120">N78*H78</f>
        <v>0</v>
      </c>
      <c r="R78" s="83">
        <f t="shared" ref="R78:R81" si="121">N78*I78</f>
        <v>0</v>
      </c>
      <c r="S78" s="83">
        <f t="shared" ref="S78:S81" si="122">N78*J78</f>
        <v>0</v>
      </c>
      <c r="T78" s="83">
        <f t="shared" ref="T78:T81" si="123">N78*K78</f>
        <v>0</v>
      </c>
      <c r="U78" s="458">
        <f t="shared" ref="U78:U81" si="124">N78*L78</f>
        <v>0</v>
      </c>
      <c r="V78" s="444">
        <f>N78*M78</f>
        <v>0</v>
      </c>
      <c r="W78" s="101"/>
    </row>
    <row r="79" spans="1:23" s="7" customFormat="1">
      <c r="A79" s="8"/>
      <c r="B79" s="102" t="s">
        <v>194</v>
      </c>
      <c r="C79" s="561"/>
      <c r="D79" s="147" t="s">
        <v>398</v>
      </c>
      <c r="E79" s="87" t="s">
        <v>13</v>
      </c>
      <c r="F79" s="327">
        <v>64.904399999999995</v>
      </c>
      <c r="G79" s="327">
        <v>25.259520000000006</v>
      </c>
      <c r="H79" s="327">
        <v>13.23</v>
      </c>
      <c r="I79" s="327">
        <v>32.815199999999997</v>
      </c>
      <c r="J79" s="327">
        <v>24.923999999999999</v>
      </c>
      <c r="K79" s="327">
        <v>48.074400000000004</v>
      </c>
      <c r="L79" s="327">
        <v>75.177599999999998</v>
      </c>
      <c r="M79" s="91">
        <f t="shared" ref="M79:M80" si="125">SUM(F79:L79)</f>
        <v>284.38512000000003</v>
      </c>
      <c r="N79" s="450"/>
      <c r="O79" s="456">
        <f t="shared" si="2"/>
        <v>0</v>
      </c>
      <c r="P79" s="83">
        <f t="shared" si="119"/>
        <v>0</v>
      </c>
      <c r="Q79" s="83">
        <f t="shared" si="120"/>
        <v>0</v>
      </c>
      <c r="R79" s="83">
        <f t="shared" si="121"/>
        <v>0</v>
      </c>
      <c r="S79" s="83">
        <f t="shared" si="122"/>
        <v>0</v>
      </c>
      <c r="T79" s="83">
        <f t="shared" si="123"/>
        <v>0</v>
      </c>
      <c r="U79" s="458">
        <f t="shared" si="124"/>
        <v>0</v>
      </c>
      <c r="V79" s="444">
        <f>N79*M79</f>
        <v>0</v>
      </c>
      <c r="W79" s="101"/>
    </row>
    <row r="80" spans="1:23" s="7" customFormat="1" ht="11.4">
      <c r="A80" s="84"/>
      <c r="B80" s="102" t="s">
        <v>195</v>
      </c>
      <c r="C80" s="85"/>
      <c r="D80" s="86" t="s">
        <v>376</v>
      </c>
      <c r="E80" s="532" t="s">
        <v>11</v>
      </c>
      <c r="F80" s="327">
        <v>27.68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172">
        <f t="shared" si="125"/>
        <v>27.68</v>
      </c>
      <c r="N80" s="450"/>
      <c r="O80" s="456">
        <f t="shared" ref="O80:O96" si="126">N80*F80</f>
        <v>0</v>
      </c>
      <c r="P80" s="83">
        <f t="shared" si="119"/>
        <v>0</v>
      </c>
      <c r="Q80" s="83">
        <f t="shared" si="120"/>
        <v>0</v>
      </c>
      <c r="R80" s="83">
        <f t="shared" si="121"/>
        <v>0</v>
      </c>
      <c r="S80" s="83">
        <f t="shared" si="122"/>
        <v>0</v>
      </c>
      <c r="T80" s="83">
        <f t="shared" si="123"/>
        <v>0</v>
      </c>
      <c r="U80" s="458">
        <f t="shared" si="124"/>
        <v>0</v>
      </c>
      <c r="V80" s="444">
        <f>N80*M80</f>
        <v>0</v>
      </c>
      <c r="W80" s="101"/>
    </row>
    <row r="81" spans="1:23" s="7" customFormat="1" ht="11.4">
      <c r="A81" s="84"/>
      <c r="B81" s="102" t="s">
        <v>436</v>
      </c>
      <c r="C81" s="85"/>
      <c r="D81" s="147" t="s">
        <v>372</v>
      </c>
      <c r="E81" s="11" t="s">
        <v>11</v>
      </c>
      <c r="F81" s="327">
        <v>33.216000000000001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172">
        <f t="shared" si="118"/>
        <v>33.216000000000001</v>
      </c>
      <c r="N81" s="450"/>
      <c r="O81" s="456">
        <f t="shared" si="126"/>
        <v>0</v>
      </c>
      <c r="P81" s="83">
        <f t="shared" si="119"/>
        <v>0</v>
      </c>
      <c r="Q81" s="83">
        <f t="shared" si="120"/>
        <v>0</v>
      </c>
      <c r="R81" s="83">
        <f t="shared" si="121"/>
        <v>0</v>
      </c>
      <c r="S81" s="83">
        <f t="shared" si="122"/>
        <v>0</v>
      </c>
      <c r="T81" s="83">
        <f t="shared" si="123"/>
        <v>0</v>
      </c>
      <c r="U81" s="458">
        <f t="shared" si="124"/>
        <v>0</v>
      </c>
      <c r="V81" s="444">
        <f>N81*M81</f>
        <v>0</v>
      </c>
      <c r="W81" s="101"/>
    </row>
    <row r="82" spans="1:23" s="7" customFormat="1" ht="14.25" customHeight="1">
      <c r="A82" s="8"/>
      <c r="B82" s="102" t="s">
        <v>437</v>
      </c>
      <c r="C82" s="9"/>
      <c r="D82" s="10" t="s">
        <v>35</v>
      </c>
      <c r="E82" s="11" t="s">
        <v>29</v>
      </c>
      <c r="F82" s="327">
        <v>5</v>
      </c>
      <c r="G82" s="327">
        <v>5</v>
      </c>
      <c r="H82" s="327">
        <v>5</v>
      </c>
      <c r="I82" s="327">
        <v>5</v>
      </c>
      <c r="J82" s="327">
        <v>5</v>
      </c>
      <c r="K82" s="327">
        <v>5</v>
      </c>
      <c r="L82" s="327">
        <v>5</v>
      </c>
      <c r="M82" s="91">
        <v>5</v>
      </c>
      <c r="N82" s="450"/>
      <c r="O82" s="456">
        <f t="shared" ref="O82:U82" si="127">SUM(O78:O81)*F82/100</f>
        <v>0</v>
      </c>
      <c r="P82" s="83">
        <f t="shared" si="127"/>
        <v>0</v>
      </c>
      <c r="Q82" s="83">
        <f t="shared" si="127"/>
        <v>0</v>
      </c>
      <c r="R82" s="83">
        <f t="shared" si="127"/>
        <v>0</v>
      </c>
      <c r="S82" s="83">
        <f t="shared" si="127"/>
        <v>0</v>
      </c>
      <c r="T82" s="83">
        <f t="shared" si="127"/>
        <v>0</v>
      </c>
      <c r="U82" s="458">
        <f t="shared" si="127"/>
        <v>0</v>
      </c>
      <c r="V82" s="444">
        <f>N82*M82/100</f>
        <v>0</v>
      </c>
      <c r="W82" s="101"/>
    </row>
    <row r="83" spans="1:23">
      <c r="A83" s="153"/>
      <c r="B83" s="163">
        <v>8</v>
      </c>
      <c r="C83" s="164"/>
      <c r="D83" s="165" t="s">
        <v>37</v>
      </c>
      <c r="E83" s="165"/>
      <c r="F83" s="328"/>
      <c r="G83" s="328"/>
      <c r="H83" s="328"/>
      <c r="I83" s="328"/>
      <c r="J83" s="328"/>
      <c r="K83" s="328"/>
      <c r="L83" s="328"/>
      <c r="M83" s="166"/>
      <c r="N83" s="452"/>
      <c r="O83" s="457">
        <f t="shared" ref="O83:V83" si="128">SUM(O84:O87)</f>
        <v>0</v>
      </c>
      <c r="P83" s="167">
        <f t="shared" si="128"/>
        <v>0</v>
      </c>
      <c r="Q83" s="167">
        <f t="shared" si="128"/>
        <v>0</v>
      </c>
      <c r="R83" s="167">
        <f t="shared" si="128"/>
        <v>0</v>
      </c>
      <c r="S83" s="167">
        <f t="shared" si="128"/>
        <v>0</v>
      </c>
      <c r="T83" s="167">
        <f t="shared" si="128"/>
        <v>0</v>
      </c>
      <c r="U83" s="454">
        <f t="shared" si="128"/>
        <v>0</v>
      </c>
      <c r="V83" s="445">
        <f t="shared" si="128"/>
        <v>0</v>
      </c>
      <c r="W83" s="168"/>
    </row>
    <row r="84" spans="1:23" s="7" customFormat="1">
      <c r="A84" s="84"/>
      <c r="B84" s="102" t="s">
        <v>438</v>
      </c>
      <c r="C84" s="560" t="s">
        <v>375</v>
      </c>
      <c r="D84" s="86" t="s">
        <v>75</v>
      </c>
      <c r="E84" s="529" t="s">
        <v>13</v>
      </c>
      <c r="F84" s="329">
        <v>145.86000000000001</v>
      </c>
      <c r="G84" s="329">
        <v>100.22999999999999</v>
      </c>
      <c r="H84" s="329">
        <v>48.256</v>
      </c>
      <c r="I84" s="329">
        <v>119.57400000000001</v>
      </c>
      <c r="J84" s="329">
        <v>83.720000000000013</v>
      </c>
      <c r="K84" s="329">
        <v>144.87200000000001</v>
      </c>
      <c r="L84" s="329">
        <v>149.05799999999999</v>
      </c>
      <c r="M84" s="530">
        <f t="shared" ref="M84" si="129">SUM(F84:L84)</f>
        <v>791.57</v>
      </c>
      <c r="N84" s="450"/>
      <c r="O84" s="456">
        <f t="shared" si="126"/>
        <v>0</v>
      </c>
      <c r="P84" s="83">
        <f t="shared" ref="P84:P86" si="130">N84*G84</f>
        <v>0</v>
      </c>
      <c r="Q84" s="83">
        <f t="shared" ref="Q84" si="131">N84*H84</f>
        <v>0</v>
      </c>
      <c r="R84" s="83">
        <f t="shared" ref="R84" si="132">N84*I84</f>
        <v>0</v>
      </c>
      <c r="S84" s="83">
        <f t="shared" ref="S84" si="133">N84*J84</f>
        <v>0</v>
      </c>
      <c r="T84" s="83">
        <f t="shared" ref="T84" si="134">N84*K84</f>
        <v>0</v>
      </c>
      <c r="U84" s="458">
        <f t="shared" ref="U84" si="135">N84*L84</f>
        <v>0</v>
      </c>
      <c r="V84" s="444">
        <f>N84*M84</f>
        <v>0</v>
      </c>
      <c r="W84" s="101"/>
    </row>
    <row r="85" spans="1:23" s="7" customFormat="1">
      <c r="A85" s="8"/>
      <c r="B85" s="102" t="s">
        <v>439</v>
      </c>
      <c r="C85" s="561"/>
      <c r="D85" s="147" t="s">
        <v>399</v>
      </c>
      <c r="E85" s="87" t="s">
        <v>13</v>
      </c>
      <c r="F85" s="327">
        <v>175.03200000000001</v>
      </c>
      <c r="G85" s="327">
        <v>120.27599999999998</v>
      </c>
      <c r="H85" s="327">
        <v>57.907199999999996</v>
      </c>
      <c r="I85" s="327">
        <v>143.4888</v>
      </c>
      <c r="J85" s="327">
        <v>100.46400000000001</v>
      </c>
      <c r="K85" s="327">
        <v>173.84640000000002</v>
      </c>
      <c r="L85" s="327">
        <v>178.86959999999999</v>
      </c>
      <c r="M85" s="91">
        <f t="shared" ref="M85:M86" si="136">SUM(F85:L85)</f>
        <v>949.88400000000001</v>
      </c>
      <c r="N85" s="450"/>
      <c r="O85" s="456">
        <f t="shared" si="126"/>
        <v>0</v>
      </c>
      <c r="P85" s="83">
        <f t="shared" si="130"/>
        <v>0</v>
      </c>
      <c r="Q85" s="83">
        <f t="shared" ref="Q85:Q86" si="137">N85*H85</f>
        <v>0</v>
      </c>
      <c r="R85" s="83">
        <f t="shared" ref="R85:R86" si="138">N85*I85</f>
        <v>0</v>
      </c>
      <c r="S85" s="83">
        <f t="shared" ref="S85:S86" si="139">N85*J85</f>
        <v>0</v>
      </c>
      <c r="T85" s="83">
        <f t="shared" ref="T85:T86" si="140">N85*K85</f>
        <v>0</v>
      </c>
      <c r="U85" s="458">
        <f t="shared" ref="U85:U86" si="141">N85*L85</f>
        <v>0</v>
      </c>
      <c r="V85" s="444">
        <f>N85*M85</f>
        <v>0</v>
      </c>
      <c r="W85" s="101"/>
    </row>
    <row r="86" spans="1:23" s="7" customFormat="1" ht="11.4">
      <c r="A86" s="8"/>
      <c r="B86" s="102" t="s">
        <v>440</v>
      </c>
      <c r="C86" s="331"/>
      <c r="D86" s="147" t="s">
        <v>468</v>
      </c>
      <c r="E86" s="11" t="s">
        <v>11</v>
      </c>
      <c r="F86" s="327">
        <v>58.44</v>
      </c>
      <c r="G86" s="327">
        <v>64.56</v>
      </c>
      <c r="H86" s="327">
        <v>18.36</v>
      </c>
      <c r="I86" s="327">
        <v>52.080000000000005</v>
      </c>
      <c r="J86" s="327">
        <v>36.72</v>
      </c>
      <c r="K86" s="327">
        <v>55.080000000000005</v>
      </c>
      <c r="L86" s="327">
        <v>55.080000000000005</v>
      </c>
      <c r="M86" s="91">
        <f t="shared" si="136"/>
        <v>340.32</v>
      </c>
      <c r="N86" s="450"/>
      <c r="O86" s="456">
        <f t="shared" si="126"/>
        <v>0</v>
      </c>
      <c r="P86" s="83">
        <f t="shared" si="130"/>
        <v>0</v>
      </c>
      <c r="Q86" s="83">
        <f t="shared" si="137"/>
        <v>0</v>
      </c>
      <c r="R86" s="83">
        <f t="shared" si="138"/>
        <v>0</v>
      </c>
      <c r="S86" s="83">
        <f t="shared" si="139"/>
        <v>0</v>
      </c>
      <c r="T86" s="83">
        <f t="shared" si="140"/>
        <v>0</v>
      </c>
      <c r="U86" s="458">
        <f t="shared" si="141"/>
        <v>0</v>
      </c>
      <c r="V86" s="444">
        <f>N86*M86</f>
        <v>0</v>
      </c>
      <c r="W86" s="101"/>
    </row>
    <row r="87" spans="1:23" s="7" customFormat="1" ht="14.25" customHeight="1">
      <c r="A87" s="8"/>
      <c r="B87" s="102" t="s">
        <v>469</v>
      </c>
      <c r="C87" s="9"/>
      <c r="D87" s="10" t="s">
        <v>38</v>
      </c>
      <c r="E87" s="11" t="s">
        <v>29</v>
      </c>
      <c r="F87" s="327">
        <v>5</v>
      </c>
      <c r="G87" s="327">
        <v>5</v>
      </c>
      <c r="H87" s="327">
        <v>5</v>
      </c>
      <c r="I87" s="327">
        <v>5</v>
      </c>
      <c r="J87" s="327">
        <v>5</v>
      </c>
      <c r="K87" s="327">
        <v>5</v>
      </c>
      <c r="L87" s="327">
        <v>5</v>
      </c>
      <c r="M87" s="91">
        <v>5</v>
      </c>
      <c r="N87" s="450"/>
      <c r="O87" s="456">
        <f t="shared" ref="O87:U87" si="142">SUM(O84:O86)*F87/100</f>
        <v>0</v>
      </c>
      <c r="P87" s="83">
        <f t="shared" si="142"/>
        <v>0</v>
      </c>
      <c r="Q87" s="83">
        <f t="shared" si="142"/>
        <v>0</v>
      </c>
      <c r="R87" s="83">
        <f t="shared" si="142"/>
        <v>0</v>
      </c>
      <c r="S87" s="83">
        <f t="shared" si="142"/>
        <v>0</v>
      </c>
      <c r="T87" s="83">
        <f t="shared" si="142"/>
        <v>0</v>
      </c>
      <c r="U87" s="458">
        <f t="shared" si="142"/>
        <v>0</v>
      </c>
      <c r="V87" s="444">
        <f>N87*M87/100</f>
        <v>0</v>
      </c>
      <c r="W87" s="101"/>
    </row>
    <row r="88" spans="1:23">
      <c r="A88" s="153"/>
      <c r="B88" s="163">
        <v>9</v>
      </c>
      <c r="C88" s="164"/>
      <c r="D88" s="165" t="s">
        <v>39</v>
      </c>
      <c r="E88" s="165"/>
      <c r="F88" s="328"/>
      <c r="G88" s="328"/>
      <c r="H88" s="328"/>
      <c r="I88" s="328"/>
      <c r="J88" s="328"/>
      <c r="K88" s="328"/>
      <c r="L88" s="328"/>
      <c r="M88" s="166"/>
      <c r="N88" s="452"/>
      <c r="O88" s="457">
        <f t="shared" ref="O88:V88" si="143">SUM(O89:O91)</f>
        <v>0</v>
      </c>
      <c r="P88" s="167">
        <f t="shared" si="143"/>
        <v>0</v>
      </c>
      <c r="Q88" s="167">
        <f t="shared" si="143"/>
        <v>0</v>
      </c>
      <c r="R88" s="167">
        <f t="shared" si="143"/>
        <v>0</v>
      </c>
      <c r="S88" s="167">
        <f t="shared" si="143"/>
        <v>0</v>
      </c>
      <c r="T88" s="167">
        <f t="shared" si="143"/>
        <v>0</v>
      </c>
      <c r="U88" s="454">
        <f t="shared" si="143"/>
        <v>0</v>
      </c>
      <c r="V88" s="445">
        <f t="shared" si="143"/>
        <v>0</v>
      </c>
      <c r="W88" s="168"/>
    </row>
    <row r="89" spans="1:23" s="7" customFormat="1">
      <c r="A89" s="8"/>
      <c r="B89" s="99" t="s">
        <v>441</v>
      </c>
      <c r="C89" s="9"/>
      <c r="D89" s="10" t="s">
        <v>40</v>
      </c>
      <c r="E89" s="531" t="s">
        <v>13</v>
      </c>
      <c r="F89" s="327">
        <v>82.949999999999989</v>
      </c>
      <c r="G89" s="327">
        <v>0</v>
      </c>
      <c r="H89" s="327">
        <v>0</v>
      </c>
      <c r="I89" s="327">
        <v>0</v>
      </c>
      <c r="J89" s="327">
        <v>0</v>
      </c>
      <c r="K89" s="327">
        <v>0</v>
      </c>
      <c r="L89" s="327">
        <v>0</v>
      </c>
      <c r="M89" s="91">
        <f t="shared" ref="M89:M90" si="144">SUM(F89:L89)</f>
        <v>82.949999999999989</v>
      </c>
      <c r="N89" s="450"/>
      <c r="O89" s="456">
        <f t="shared" si="126"/>
        <v>0</v>
      </c>
      <c r="P89" s="83">
        <f t="shared" ref="P89:P90" si="145">N89*G89</f>
        <v>0</v>
      </c>
      <c r="Q89" s="83">
        <f t="shared" ref="Q89" si="146">N89*H89</f>
        <v>0</v>
      </c>
      <c r="R89" s="83">
        <f t="shared" ref="R89" si="147">N89*I89</f>
        <v>0</v>
      </c>
      <c r="S89" s="83">
        <f t="shared" ref="S89" si="148">N89*J89</f>
        <v>0</v>
      </c>
      <c r="T89" s="83">
        <f t="shared" ref="T89" si="149">N89*K89</f>
        <v>0</v>
      </c>
      <c r="U89" s="458">
        <f t="shared" ref="U89" si="150">N89*L89</f>
        <v>0</v>
      </c>
      <c r="V89" s="444">
        <f t="shared" ref="V89" si="151">N89*M89</f>
        <v>0</v>
      </c>
      <c r="W89" s="101"/>
    </row>
    <row r="90" spans="1:23" s="7" customFormat="1" ht="14.4">
      <c r="A90" s="8"/>
      <c r="B90" s="99" t="s">
        <v>442</v>
      </c>
      <c r="C90" s="9"/>
      <c r="D90" s="10" t="s">
        <v>106</v>
      </c>
      <c r="E90" s="531" t="s">
        <v>66</v>
      </c>
      <c r="F90" s="327">
        <v>82.949999999999989</v>
      </c>
      <c r="G90" s="327">
        <v>0</v>
      </c>
      <c r="H90" s="327">
        <v>0</v>
      </c>
      <c r="I90" s="327">
        <v>0</v>
      </c>
      <c r="J90" s="327">
        <v>0</v>
      </c>
      <c r="K90" s="327">
        <v>0</v>
      </c>
      <c r="L90" s="327">
        <v>0</v>
      </c>
      <c r="M90" s="137">
        <f t="shared" si="144"/>
        <v>82.949999999999989</v>
      </c>
      <c r="N90" s="450"/>
      <c r="O90" s="456">
        <f t="shared" si="126"/>
        <v>0</v>
      </c>
      <c r="P90" s="83">
        <f t="shared" si="145"/>
        <v>0</v>
      </c>
      <c r="Q90" s="83">
        <f t="shared" ref="Q90" si="152">N90*H90</f>
        <v>0</v>
      </c>
      <c r="R90" s="83">
        <f t="shared" ref="R90" si="153">N90*I90</f>
        <v>0</v>
      </c>
      <c r="S90" s="83">
        <f t="shared" ref="S90" si="154">N90*J90</f>
        <v>0</v>
      </c>
      <c r="T90" s="83">
        <f t="shared" ref="T90" si="155">N90*K90</f>
        <v>0</v>
      </c>
      <c r="U90" s="458">
        <f t="shared" ref="U90" si="156">N90*L90</f>
        <v>0</v>
      </c>
      <c r="V90" s="444">
        <f t="shared" ref="V90" si="157">N90*M90</f>
        <v>0</v>
      </c>
      <c r="W90" s="101"/>
    </row>
    <row r="91" spans="1:23" s="7" customFormat="1" ht="11.4">
      <c r="A91" s="8"/>
      <c r="B91" s="99" t="s">
        <v>443</v>
      </c>
      <c r="C91" s="9"/>
      <c r="D91" s="10" t="s">
        <v>42</v>
      </c>
      <c r="E91" s="11" t="s">
        <v>29</v>
      </c>
      <c r="F91" s="327">
        <v>5</v>
      </c>
      <c r="G91" s="327">
        <v>5</v>
      </c>
      <c r="H91" s="327">
        <v>5</v>
      </c>
      <c r="I91" s="327">
        <v>5</v>
      </c>
      <c r="J91" s="327">
        <v>5</v>
      </c>
      <c r="K91" s="327">
        <v>5</v>
      </c>
      <c r="L91" s="327">
        <v>5</v>
      </c>
      <c r="M91" s="91">
        <v>5</v>
      </c>
      <c r="N91" s="450"/>
      <c r="O91" s="456">
        <f t="shared" ref="O91:U91" si="158">SUM(O89:O90)*F91/100</f>
        <v>0</v>
      </c>
      <c r="P91" s="83">
        <f t="shared" si="158"/>
        <v>0</v>
      </c>
      <c r="Q91" s="83">
        <f t="shared" si="158"/>
        <v>0</v>
      </c>
      <c r="R91" s="83">
        <f t="shared" si="158"/>
        <v>0</v>
      </c>
      <c r="S91" s="83">
        <f t="shared" si="158"/>
        <v>0</v>
      </c>
      <c r="T91" s="83">
        <f t="shared" si="158"/>
        <v>0</v>
      </c>
      <c r="U91" s="458">
        <f t="shared" si="158"/>
        <v>0</v>
      </c>
      <c r="V91" s="443">
        <f>N91*M91/100</f>
        <v>0</v>
      </c>
      <c r="W91" s="101"/>
    </row>
    <row r="92" spans="1:23">
      <c r="A92" s="153"/>
      <c r="B92" s="163">
        <v>10</v>
      </c>
      <c r="C92" s="164"/>
      <c r="D92" s="165" t="s">
        <v>485</v>
      </c>
      <c r="E92" s="165"/>
      <c r="F92" s="328"/>
      <c r="G92" s="328"/>
      <c r="H92" s="328"/>
      <c r="I92" s="328"/>
      <c r="J92" s="328"/>
      <c r="K92" s="328"/>
      <c r="L92" s="328"/>
      <c r="M92" s="166"/>
      <c r="N92" s="452"/>
      <c r="O92" s="457">
        <f t="shared" ref="O92:V92" si="159">SUM(O93:O97)</f>
        <v>0</v>
      </c>
      <c r="P92" s="167">
        <f t="shared" si="159"/>
        <v>0</v>
      </c>
      <c r="Q92" s="167">
        <f t="shared" si="159"/>
        <v>0</v>
      </c>
      <c r="R92" s="167">
        <f t="shared" si="159"/>
        <v>0</v>
      </c>
      <c r="S92" s="167">
        <f t="shared" si="159"/>
        <v>0</v>
      </c>
      <c r="T92" s="167">
        <f t="shared" si="159"/>
        <v>0</v>
      </c>
      <c r="U92" s="454">
        <f t="shared" si="159"/>
        <v>0</v>
      </c>
      <c r="V92" s="445">
        <f t="shared" si="159"/>
        <v>0</v>
      </c>
      <c r="W92" s="168"/>
    </row>
    <row r="93" spans="1:23" s="7" customFormat="1">
      <c r="A93" s="8"/>
      <c r="B93" s="99" t="s">
        <v>444</v>
      </c>
      <c r="C93" s="9"/>
      <c r="D93" s="10" t="s">
        <v>122</v>
      </c>
      <c r="E93" s="13" t="s">
        <v>13</v>
      </c>
      <c r="F93" s="327">
        <v>0</v>
      </c>
      <c r="G93" s="327">
        <v>0</v>
      </c>
      <c r="H93" s="327">
        <v>0</v>
      </c>
      <c r="I93" s="327">
        <v>0</v>
      </c>
      <c r="J93" s="327">
        <v>0</v>
      </c>
      <c r="K93" s="327">
        <v>0</v>
      </c>
      <c r="L93" s="327">
        <v>19.206</v>
      </c>
      <c r="M93" s="91">
        <f t="shared" ref="M93:M96" si="160">SUM(F93:L93)</f>
        <v>19.206</v>
      </c>
      <c r="N93" s="450"/>
      <c r="O93" s="456">
        <f t="shared" si="126"/>
        <v>0</v>
      </c>
      <c r="P93" s="83">
        <f t="shared" ref="P93:P96" si="161">N93*G93</f>
        <v>0</v>
      </c>
      <c r="Q93" s="83">
        <f t="shared" ref="Q93:Q94" si="162">N93*H93</f>
        <v>0</v>
      </c>
      <c r="R93" s="83">
        <f t="shared" ref="R93:R94" si="163">N93*I93</f>
        <v>0</v>
      </c>
      <c r="S93" s="83">
        <f t="shared" ref="S93:S94" si="164">N93*J93</f>
        <v>0</v>
      </c>
      <c r="T93" s="83">
        <f t="shared" ref="T93:T94" si="165">N93*K93</f>
        <v>0</v>
      </c>
      <c r="U93" s="458">
        <f t="shared" ref="U93:U94" si="166">N93*L93</f>
        <v>0</v>
      </c>
      <c r="V93" s="443">
        <f t="shared" ref="V93:V96" si="167">N93*M93</f>
        <v>0</v>
      </c>
      <c r="W93" s="101"/>
    </row>
    <row r="94" spans="1:23" s="7" customFormat="1">
      <c r="A94" s="8"/>
      <c r="B94" s="99" t="s">
        <v>445</v>
      </c>
      <c r="C94" s="9"/>
      <c r="D94" s="10" t="s">
        <v>40</v>
      </c>
      <c r="E94" s="13" t="s">
        <v>13</v>
      </c>
      <c r="F94" s="327">
        <v>0</v>
      </c>
      <c r="G94" s="327">
        <v>0</v>
      </c>
      <c r="H94" s="327">
        <v>0</v>
      </c>
      <c r="I94" s="327">
        <v>0</v>
      </c>
      <c r="J94" s="327">
        <v>0</v>
      </c>
      <c r="K94" s="327">
        <v>0</v>
      </c>
      <c r="L94" s="327">
        <v>19.206</v>
      </c>
      <c r="M94" s="91">
        <f t="shared" si="160"/>
        <v>19.206</v>
      </c>
      <c r="N94" s="450"/>
      <c r="O94" s="456">
        <f t="shared" si="126"/>
        <v>0</v>
      </c>
      <c r="P94" s="83">
        <f t="shared" si="161"/>
        <v>0</v>
      </c>
      <c r="Q94" s="83">
        <f t="shared" si="162"/>
        <v>0</v>
      </c>
      <c r="R94" s="83">
        <f t="shared" si="163"/>
        <v>0</v>
      </c>
      <c r="S94" s="83">
        <f t="shared" si="164"/>
        <v>0</v>
      </c>
      <c r="T94" s="83">
        <f t="shared" si="165"/>
        <v>0</v>
      </c>
      <c r="U94" s="458">
        <f t="shared" si="166"/>
        <v>0</v>
      </c>
      <c r="V94" s="443">
        <f t="shared" si="167"/>
        <v>0</v>
      </c>
      <c r="W94" s="101"/>
    </row>
    <row r="95" spans="1:23" s="7" customFormat="1">
      <c r="A95" s="8"/>
      <c r="B95" s="99" t="s">
        <v>446</v>
      </c>
      <c r="C95" s="9"/>
      <c r="D95" s="10" t="s">
        <v>486</v>
      </c>
      <c r="E95" s="13" t="s">
        <v>13</v>
      </c>
      <c r="F95" s="327">
        <v>0</v>
      </c>
      <c r="G95" s="327">
        <v>0</v>
      </c>
      <c r="H95" s="327">
        <v>0</v>
      </c>
      <c r="I95" s="327">
        <v>0</v>
      </c>
      <c r="J95" s="327">
        <v>0</v>
      </c>
      <c r="K95" s="327">
        <v>0</v>
      </c>
      <c r="L95" s="327">
        <v>19.206</v>
      </c>
      <c r="M95" s="91">
        <f t="shared" si="160"/>
        <v>19.206</v>
      </c>
      <c r="N95" s="450"/>
      <c r="O95" s="456">
        <f t="shared" si="126"/>
        <v>0</v>
      </c>
      <c r="P95" s="83">
        <f t="shared" si="161"/>
        <v>0</v>
      </c>
      <c r="Q95" s="83">
        <f t="shared" ref="Q95:Q96" si="168">N95*H95</f>
        <v>0</v>
      </c>
      <c r="R95" s="83">
        <f t="shared" ref="R95:R96" si="169">N95*I95</f>
        <v>0</v>
      </c>
      <c r="S95" s="83">
        <f t="shared" ref="S95:S96" si="170">N95*J95</f>
        <v>0</v>
      </c>
      <c r="T95" s="83">
        <f t="shared" ref="T95:T96" si="171">N95*K95</f>
        <v>0</v>
      </c>
      <c r="U95" s="458">
        <f t="shared" ref="U95:U96" si="172">N95*L95</f>
        <v>0</v>
      </c>
      <c r="V95" s="443">
        <f t="shared" si="167"/>
        <v>0</v>
      </c>
      <c r="W95" s="101"/>
    </row>
    <row r="96" spans="1:23" s="7" customFormat="1">
      <c r="A96" s="8"/>
      <c r="B96" s="99" t="s">
        <v>447</v>
      </c>
      <c r="C96" s="9"/>
      <c r="D96" s="10" t="s">
        <v>487</v>
      </c>
      <c r="E96" s="13" t="s">
        <v>13</v>
      </c>
      <c r="F96" s="327">
        <v>0</v>
      </c>
      <c r="G96" s="327">
        <v>0</v>
      </c>
      <c r="H96" s="327">
        <v>0</v>
      </c>
      <c r="I96" s="327">
        <v>0</v>
      </c>
      <c r="J96" s="327">
        <v>0</v>
      </c>
      <c r="K96" s="327">
        <v>0</v>
      </c>
      <c r="L96" s="327">
        <v>5</v>
      </c>
      <c r="M96" s="91">
        <f t="shared" si="160"/>
        <v>5</v>
      </c>
      <c r="N96" s="450"/>
      <c r="O96" s="456">
        <f t="shared" si="126"/>
        <v>0</v>
      </c>
      <c r="P96" s="83">
        <f t="shared" si="161"/>
        <v>0</v>
      </c>
      <c r="Q96" s="83">
        <f t="shared" si="168"/>
        <v>0</v>
      </c>
      <c r="R96" s="83">
        <f t="shared" si="169"/>
        <v>0</v>
      </c>
      <c r="S96" s="83">
        <f t="shared" si="170"/>
        <v>0</v>
      </c>
      <c r="T96" s="83">
        <f t="shared" si="171"/>
        <v>0</v>
      </c>
      <c r="U96" s="458">
        <f t="shared" si="172"/>
        <v>0</v>
      </c>
      <c r="V96" s="443">
        <f t="shared" si="167"/>
        <v>0</v>
      </c>
      <c r="W96" s="101"/>
    </row>
    <row r="97" spans="1:23" s="7" customFormat="1" ht="11.4">
      <c r="A97" s="8"/>
      <c r="B97" s="99" t="s">
        <v>448</v>
      </c>
      <c r="C97" s="9"/>
      <c r="D97" s="10" t="s">
        <v>35</v>
      </c>
      <c r="E97" s="11" t="s">
        <v>29</v>
      </c>
      <c r="F97" s="327">
        <v>3</v>
      </c>
      <c r="G97" s="327">
        <v>3</v>
      </c>
      <c r="H97" s="327">
        <v>3</v>
      </c>
      <c r="I97" s="327">
        <v>3</v>
      </c>
      <c r="J97" s="327">
        <v>3</v>
      </c>
      <c r="K97" s="327">
        <v>3</v>
      </c>
      <c r="L97" s="327">
        <v>3</v>
      </c>
      <c r="M97" s="91">
        <v>3</v>
      </c>
      <c r="N97" s="450"/>
      <c r="O97" s="456">
        <f t="shared" ref="O97:U97" si="173">SUM(O93:O96)*F97/100</f>
        <v>0</v>
      </c>
      <c r="P97" s="83">
        <f t="shared" si="173"/>
        <v>0</v>
      </c>
      <c r="Q97" s="83">
        <f t="shared" si="173"/>
        <v>0</v>
      </c>
      <c r="R97" s="83">
        <f t="shared" si="173"/>
        <v>0</v>
      </c>
      <c r="S97" s="83">
        <f t="shared" si="173"/>
        <v>0</v>
      </c>
      <c r="T97" s="83">
        <f t="shared" si="173"/>
        <v>0</v>
      </c>
      <c r="U97" s="458">
        <f t="shared" si="173"/>
        <v>0</v>
      </c>
      <c r="V97" s="443">
        <f>N97*M97/100</f>
        <v>0</v>
      </c>
      <c r="W97" s="101"/>
    </row>
    <row r="98" spans="1:23">
      <c r="A98" s="153"/>
      <c r="B98" s="163">
        <v>11</v>
      </c>
      <c r="C98" s="169"/>
      <c r="D98" s="165" t="s">
        <v>62</v>
      </c>
      <c r="E98" s="165"/>
      <c r="F98" s="328"/>
      <c r="G98" s="328"/>
      <c r="H98" s="328"/>
      <c r="I98" s="328"/>
      <c r="J98" s="328"/>
      <c r="K98" s="328"/>
      <c r="L98" s="328"/>
      <c r="M98" s="166"/>
      <c r="N98" s="452"/>
      <c r="O98" s="457">
        <f t="shared" ref="O98:V98" si="174">SUM(O99:O112)</f>
        <v>0</v>
      </c>
      <c r="P98" s="167">
        <f t="shared" si="174"/>
        <v>0</v>
      </c>
      <c r="Q98" s="167">
        <f t="shared" si="174"/>
        <v>0</v>
      </c>
      <c r="R98" s="167">
        <f t="shared" si="174"/>
        <v>0</v>
      </c>
      <c r="S98" s="167">
        <f t="shared" si="174"/>
        <v>0</v>
      </c>
      <c r="T98" s="167">
        <f t="shared" si="174"/>
        <v>0</v>
      </c>
      <c r="U98" s="454">
        <f t="shared" si="174"/>
        <v>0</v>
      </c>
      <c r="V98" s="445">
        <f t="shared" si="174"/>
        <v>0</v>
      </c>
      <c r="W98" s="168"/>
    </row>
    <row r="99" spans="1:23" s="7" customFormat="1" ht="12.75" customHeight="1">
      <c r="A99" s="8"/>
      <c r="B99" s="99" t="s">
        <v>449</v>
      </c>
      <c r="C99" s="323"/>
      <c r="D99" s="147" t="s">
        <v>400</v>
      </c>
      <c r="E99" s="532" t="s">
        <v>69</v>
      </c>
      <c r="F99" s="327">
        <v>4</v>
      </c>
      <c r="G99" s="327">
        <v>2</v>
      </c>
      <c r="H99" s="327">
        <v>2</v>
      </c>
      <c r="I99" s="327">
        <v>3</v>
      </c>
      <c r="J99" s="327">
        <v>4</v>
      </c>
      <c r="K99" s="327">
        <v>6</v>
      </c>
      <c r="L99" s="327">
        <v>6</v>
      </c>
      <c r="M99" s="533">
        <f t="shared" ref="M99:M111" si="175">SUM(F99:L99)</f>
        <v>27</v>
      </c>
      <c r="N99" s="450"/>
      <c r="O99" s="456">
        <f t="shared" ref="O99:O111" si="176">N99*F99</f>
        <v>0</v>
      </c>
      <c r="P99" s="83">
        <f t="shared" ref="P99:P111" si="177">N99*G99</f>
        <v>0</v>
      </c>
      <c r="Q99" s="83">
        <f t="shared" ref="Q99" si="178">N99*H99</f>
        <v>0</v>
      </c>
      <c r="R99" s="83">
        <f t="shared" ref="R99" si="179">N99*I99</f>
        <v>0</v>
      </c>
      <c r="S99" s="83">
        <f t="shared" ref="S99" si="180">N99*J99</f>
        <v>0</v>
      </c>
      <c r="T99" s="83">
        <f t="shared" ref="T99" si="181">N99*K99</f>
        <v>0</v>
      </c>
      <c r="U99" s="458">
        <f t="shared" ref="U99" si="182">N99*L99</f>
        <v>0</v>
      </c>
      <c r="V99" s="444">
        <f t="shared" ref="V99:V105" si="183">N99*M99</f>
        <v>0</v>
      </c>
      <c r="W99" s="148"/>
    </row>
    <row r="100" spans="1:23" s="7" customFormat="1" ht="11.4">
      <c r="A100" s="8"/>
      <c r="B100" s="99" t="s">
        <v>450</v>
      </c>
      <c r="C100" s="323"/>
      <c r="D100" s="147" t="s">
        <v>401</v>
      </c>
      <c r="E100" s="532" t="s">
        <v>69</v>
      </c>
      <c r="F100" s="327">
        <v>4</v>
      </c>
      <c r="G100" s="327">
        <v>2</v>
      </c>
      <c r="H100" s="327">
        <v>2</v>
      </c>
      <c r="I100" s="327">
        <v>3</v>
      </c>
      <c r="J100" s="327">
        <v>4</v>
      </c>
      <c r="K100" s="327">
        <v>6</v>
      </c>
      <c r="L100" s="327">
        <v>6</v>
      </c>
      <c r="M100" s="533">
        <f t="shared" si="175"/>
        <v>27</v>
      </c>
      <c r="N100" s="450"/>
      <c r="O100" s="456">
        <f t="shared" si="176"/>
        <v>0</v>
      </c>
      <c r="P100" s="83">
        <f t="shared" si="177"/>
        <v>0</v>
      </c>
      <c r="Q100" s="83">
        <f t="shared" ref="Q100:Q111" si="184">N100*H100</f>
        <v>0</v>
      </c>
      <c r="R100" s="83">
        <f t="shared" ref="R100:R111" si="185">N100*I100</f>
        <v>0</v>
      </c>
      <c r="S100" s="83">
        <f t="shared" ref="S100:S111" si="186">N100*J100</f>
        <v>0</v>
      </c>
      <c r="T100" s="83">
        <f t="shared" ref="T100:T111" si="187">N100*K100</f>
        <v>0</v>
      </c>
      <c r="U100" s="458">
        <f t="shared" ref="U100:U111" si="188">N100*L100</f>
        <v>0</v>
      </c>
      <c r="V100" s="444">
        <f t="shared" si="183"/>
        <v>0</v>
      </c>
      <c r="W100" s="148"/>
    </row>
    <row r="101" spans="1:23" s="7" customFormat="1" ht="11.4">
      <c r="A101" s="8"/>
      <c r="B101" s="99" t="s">
        <v>451</v>
      </c>
      <c r="C101" s="323"/>
      <c r="D101" s="147" t="s">
        <v>402</v>
      </c>
      <c r="E101" s="532" t="s">
        <v>69</v>
      </c>
      <c r="F101" s="327">
        <v>2</v>
      </c>
      <c r="G101" s="327">
        <v>2</v>
      </c>
      <c r="H101" s="327">
        <v>0</v>
      </c>
      <c r="I101" s="327">
        <v>1</v>
      </c>
      <c r="J101" s="327">
        <v>2</v>
      </c>
      <c r="K101" s="327">
        <v>4</v>
      </c>
      <c r="L101" s="327">
        <v>4</v>
      </c>
      <c r="M101" s="533">
        <f t="shared" si="175"/>
        <v>15</v>
      </c>
      <c r="N101" s="450"/>
      <c r="O101" s="456">
        <f t="shared" si="176"/>
        <v>0</v>
      </c>
      <c r="P101" s="83">
        <f t="shared" si="177"/>
        <v>0</v>
      </c>
      <c r="Q101" s="83">
        <f t="shared" si="184"/>
        <v>0</v>
      </c>
      <c r="R101" s="83">
        <f t="shared" si="185"/>
        <v>0</v>
      </c>
      <c r="S101" s="83">
        <f t="shared" si="186"/>
        <v>0</v>
      </c>
      <c r="T101" s="83">
        <f t="shared" si="187"/>
        <v>0</v>
      </c>
      <c r="U101" s="458">
        <f t="shared" si="188"/>
        <v>0</v>
      </c>
      <c r="V101" s="444">
        <f t="shared" si="183"/>
        <v>0</v>
      </c>
      <c r="W101" s="148"/>
    </row>
    <row r="102" spans="1:23" s="7" customFormat="1" ht="11.4">
      <c r="A102" s="8"/>
      <c r="B102" s="99" t="s">
        <v>452</v>
      </c>
      <c r="C102" s="323"/>
      <c r="D102" s="147" t="s">
        <v>403</v>
      </c>
      <c r="E102" s="532" t="s">
        <v>69</v>
      </c>
      <c r="F102" s="327">
        <v>2</v>
      </c>
      <c r="G102" s="327">
        <v>2</v>
      </c>
      <c r="H102" s="327">
        <v>0</v>
      </c>
      <c r="I102" s="327">
        <v>1</v>
      </c>
      <c r="J102" s="327">
        <v>2</v>
      </c>
      <c r="K102" s="327">
        <v>4</v>
      </c>
      <c r="L102" s="327">
        <v>4</v>
      </c>
      <c r="M102" s="533">
        <f t="shared" si="175"/>
        <v>15</v>
      </c>
      <c r="N102" s="450"/>
      <c r="O102" s="456">
        <f t="shared" si="176"/>
        <v>0</v>
      </c>
      <c r="P102" s="83">
        <f t="shared" si="177"/>
        <v>0</v>
      </c>
      <c r="Q102" s="83">
        <f t="shared" si="184"/>
        <v>0</v>
      </c>
      <c r="R102" s="83">
        <f t="shared" si="185"/>
        <v>0</v>
      </c>
      <c r="S102" s="83">
        <f t="shared" si="186"/>
        <v>0</v>
      </c>
      <c r="T102" s="83">
        <f t="shared" si="187"/>
        <v>0</v>
      </c>
      <c r="U102" s="458">
        <f t="shared" si="188"/>
        <v>0</v>
      </c>
      <c r="V102" s="444">
        <f t="shared" si="183"/>
        <v>0</v>
      </c>
      <c r="W102" s="148"/>
    </row>
    <row r="103" spans="1:23" s="7" customFormat="1" ht="11.4">
      <c r="A103" s="8"/>
      <c r="B103" s="99" t="s">
        <v>453</v>
      </c>
      <c r="C103" s="323"/>
      <c r="D103" s="147" t="s">
        <v>404</v>
      </c>
      <c r="E103" s="532" t="s">
        <v>69</v>
      </c>
      <c r="F103" s="327">
        <v>4</v>
      </c>
      <c r="G103" s="327">
        <v>4</v>
      </c>
      <c r="H103" s="327">
        <v>2</v>
      </c>
      <c r="I103" s="327">
        <v>3</v>
      </c>
      <c r="J103" s="327">
        <v>4</v>
      </c>
      <c r="K103" s="327">
        <v>5</v>
      </c>
      <c r="L103" s="327">
        <v>5</v>
      </c>
      <c r="M103" s="533">
        <f t="shared" si="175"/>
        <v>27</v>
      </c>
      <c r="N103" s="450"/>
      <c r="O103" s="456">
        <f t="shared" si="176"/>
        <v>0</v>
      </c>
      <c r="P103" s="83">
        <f t="shared" si="177"/>
        <v>0</v>
      </c>
      <c r="Q103" s="83">
        <f t="shared" si="184"/>
        <v>0</v>
      </c>
      <c r="R103" s="83">
        <f t="shared" si="185"/>
        <v>0</v>
      </c>
      <c r="S103" s="83">
        <f t="shared" si="186"/>
        <v>0</v>
      </c>
      <c r="T103" s="83">
        <f t="shared" si="187"/>
        <v>0</v>
      </c>
      <c r="U103" s="458">
        <f t="shared" si="188"/>
        <v>0</v>
      </c>
      <c r="V103" s="444">
        <f t="shared" si="183"/>
        <v>0</v>
      </c>
      <c r="W103" s="148"/>
    </row>
    <row r="104" spans="1:23" s="7" customFormat="1" ht="11.4">
      <c r="A104" s="8"/>
      <c r="B104" s="99" t="s">
        <v>454</v>
      </c>
      <c r="C104" s="323"/>
      <c r="D104" s="147" t="s">
        <v>405</v>
      </c>
      <c r="E104" s="532" t="s">
        <v>69</v>
      </c>
      <c r="F104" s="327">
        <v>2</v>
      </c>
      <c r="G104" s="327">
        <v>2</v>
      </c>
      <c r="H104" s="327">
        <v>1</v>
      </c>
      <c r="I104" s="327">
        <v>3</v>
      </c>
      <c r="J104" s="327">
        <v>2</v>
      </c>
      <c r="K104" s="327">
        <v>3</v>
      </c>
      <c r="L104" s="327">
        <v>5</v>
      </c>
      <c r="M104" s="533">
        <f t="shared" si="175"/>
        <v>18</v>
      </c>
      <c r="N104" s="450"/>
      <c r="O104" s="456">
        <f t="shared" si="176"/>
        <v>0</v>
      </c>
      <c r="P104" s="83">
        <f t="shared" si="177"/>
        <v>0</v>
      </c>
      <c r="Q104" s="83">
        <f t="shared" si="184"/>
        <v>0</v>
      </c>
      <c r="R104" s="83">
        <f t="shared" si="185"/>
        <v>0</v>
      </c>
      <c r="S104" s="83">
        <f t="shared" si="186"/>
        <v>0</v>
      </c>
      <c r="T104" s="83">
        <f t="shared" si="187"/>
        <v>0</v>
      </c>
      <c r="U104" s="458">
        <f t="shared" si="188"/>
        <v>0</v>
      </c>
      <c r="V104" s="444">
        <f t="shared" si="183"/>
        <v>0</v>
      </c>
      <c r="W104" s="148"/>
    </row>
    <row r="105" spans="1:23" s="7" customFormat="1" ht="11.4">
      <c r="A105" s="8"/>
      <c r="B105" s="99" t="s">
        <v>455</v>
      </c>
      <c r="C105" s="323"/>
      <c r="D105" s="147" t="s">
        <v>406</v>
      </c>
      <c r="E105" s="532" t="s">
        <v>69</v>
      </c>
      <c r="F105" s="327">
        <v>4</v>
      </c>
      <c r="G105" s="327">
        <v>4</v>
      </c>
      <c r="H105" s="327">
        <v>2</v>
      </c>
      <c r="I105" s="327">
        <v>3</v>
      </c>
      <c r="J105" s="327">
        <v>4</v>
      </c>
      <c r="K105" s="327">
        <v>6</v>
      </c>
      <c r="L105" s="327">
        <v>6</v>
      </c>
      <c r="M105" s="533">
        <f t="shared" si="175"/>
        <v>29</v>
      </c>
      <c r="N105" s="450"/>
      <c r="O105" s="456">
        <f t="shared" si="176"/>
        <v>0</v>
      </c>
      <c r="P105" s="83">
        <f t="shared" si="177"/>
        <v>0</v>
      </c>
      <c r="Q105" s="83">
        <f t="shared" si="184"/>
        <v>0</v>
      </c>
      <c r="R105" s="83">
        <f t="shared" si="185"/>
        <v>0</v>
      </c>
      <c r="S105" s="83">
        <f t="shared" si="186"/>
        <v>0</v>
      </c>
      <c r="T105" s="83">
        <f t="shared" si="187"/>
        <v>0</v>
      </c>
      <c r="U105" s="458">
        <f t="shared" si="188"/>
        <v>0</v>
      </c>
      <c r="V105" s="444">
        <f t="shared" si="183"/>
        <v>0</v>
      </c>
      <c r="W105" s="148"/>
    </row>
    <row r="106" spans="1:23" s="7" customFormat="1" ht="11.4">
      <c r="A106" s="8"/>
      <c r="B106" s="99" t="s">
        <v>456</v>
      </c>
      <c r="C106" s="332"/>
      <c r="D106" s="147" t="s">
        <v>407</v>
      </c>
      <c r="E106" s="532" t="s">
        <v>69</v>
      </c>
      <c r="F106" s="327">
        <v>4</v>
      </c>
      <c r="G106" s="327">
        <v>2</v>
      </c>
      <c r="H106" s="327">
        <v>2</v>
      </c>
      <c r="I106" s="327">
        <v>4</v>
      </c>
      <c r="J106" s="327">
        <v>4</v>
      </c>
      <c r="K106" s="327">
        <v>6</v>
      </c>
      <c r="L106" s="327">
        <v>6</v>
      </c>
      <c r="M106" s="533">
        <f t="shared" ref="M106" si="189">SUM(F106:L106)</f>
        <v>28</v>
      </c>
      <c r="N106" s="450"/>
      <c r="O106" s="456">
        <f t="shared" si="176"/>
        <v>0</v>
      </c>
      <c r="P106" s="83">
        <f t="shared" si="177"/>
        <v>0</v>
      </c>
      <c r="Q106" s="83">
        <f t="shared" si="184"/>
        <v>0</v>
      </c>
      <c r="R106" s="83">
        <f t="shared" si="185"/>
        <v>0</v>
      </c>
      <c r="S106" s="83">
        <f t="shared" si="186"/>
        <v>0</v>
      </c>
      <c r="T106" s="83">
        <f t="shared" si="187"/>
        <v>0</v>
      </c>
      <c r="U106" s="458">
        <f t="shared" si="188"/>
        <v>0</v>
      </c>
      <c r="V106" s="444">
        <f t="shared" ref="V106" si="190">N106*M106</f>
        <v>0</v>
      </c>
      <c r="W106" s="148"/>
    </row>
    <row r="107" spans="1:23" s="7" customFormat="1" ht="11.4">
      <c r="A107" s="8"/>
      <c r="B107" s="99" t="s">
        <v>457</v>
      </c>
      <c r="C107" s="557" t="s">
        <v>410</v>
      </c>
      <c r="D107" s="147" t="s">
        <v>412</v>
      </c>
      <c r="E107" s="532" t="s">
        <v>69</v>
      </c>
      <c r="F107" s="327">
        <v>0</v>
      </c>
      <c r="G107" s="327">
        <v>0</v>
      </c>
      <c r="H107" s="327">
        <v>0</v>
      </c>
      <c r="I107" s="327">
        <v>0</v>
      </c>
      <c r="J107" s="327">
        <v>0</v>
      </c>
      <c r="K107" s="327">
        <v>1</v>
      </c>
      <c r="L107" s="327">
        <v>1</v>
      </c>
      <c r="M107" s="533">
        <f t="shared" ref="M107:M110" si="191">SUM(F107:L107)</f>
        <v>2</v>
      </c>
      <c r="N107" s="450"/>
      <c r="O107" s="456">
        <f t="shared" si="176"/>
        <v>0</v>
      </c>
      <c r="P107" s="83">
        <f t="shared" si="177"/>
        <v>0</v>
      </c>
      <c r="Q107" s="83">
        <f t="shared" si="184"/>
        <v>0</v>
      </c>
      <c r="R107" s="83">
        <f t="shared" si="185"/>
        <v>0</v>
      </c>
      <c r="S107" s="83">
        <f t="shared" si="186"/>
        <v>0</v>
      </c>
      <c r="T107" s="83">
        <f t="shared" si="187"/>
        <v>0</v>
      </c>
      <c r="U107" s="458">
        <f t="shared" si="188"/>
        <v>0</v>
      </c>
      <c r="V107" s="444">
        <f t="shared" ref="V107:V110" si="192">N107*M107</f>
        <v>0</v>
      </c>
      <c r="W107" s="148"/>
    </row>
    <row r="108" spans="1:23" s="7" customFormat="1" ht="11.4">
      <c r="A108" s="8"/>
      <c r="B108" s="99" t="s">
        <v>458</v>
      </c>
      <c r="C108" s="558"/>
      <c r="D108" s="147" t="s">
        <v>414</v>
      </c>
      <c r="E108" s="532" t="s">
        <v>69</v>
      </c>
      <c r="F108" s="327">
        <v>0</v>
      </c>
      <c r="G108" s="327">
        <v>0</v>
      </c>
      <c r="H108" s="327">
        <v>0</v>
      </c>
      <c r="I108" s="327">
        <v>0</v>
      </c>
      <c r="J108" s="327">
        <v>0</v>
      </c>
      <c r="K108" s="327">
        <v>1</v>
      </c>
      <c r="L108" s="327">
        <v>1</v>
      </c>
      <c r="M108" s="533">
        <f t="shared" ref="M108" si="193">SUM(F108:L108)</f>
        <v>2</v>
      </c>
      <c r="N108" s="450"/>
      <c r="O108" s="456">
        <f t="shared" si="176"/>
        <v>0</v>
      </c>
      <c r="P108" s="83">
        <f t="shared" si="177"/>
        <v>0</v>
      </c>
      <c r="Q108" s="83">
        <f t="shared" si="184"/>
        <v>0</v>
      </c>
      <c r="R108" s="83">
        <f t="shared" si="185"/>
        <v>0</v>
      </c>
      <c r="S108" s="83">
        <f t="shared" si="186"/>
        <v>0</v>
      </c>
      <c r="T108" s="83">
        <f t="shared" si="187"/>
        <v>0</v>
      </c>
      <c r="U108" s="458">
        <f t="shared" si="188"/>
        <v>0</v>
      </c>
      <c r="V108" s="444">
        <f t="shared" ref="V108" si="194">N108*M108</f>
        <v>0</v>
      </c>
      <c r="W108" s="148"/>
    </row>
    <row r="109" spans="1:23" s="7" customFormat="1" ht="11.4">
      <c r="A109" s="8"/>
      <c r="B109" s="99" t="s">
        <v>459</v>
      </c>
      <c r="C109" s="558"/>
      <c r="D109" s="147" t="s">
        <v>413</v>
      </c>
      <c r="E109" s="532" t="s">
        <v>69</v>
      </c>
      <c r="F109" s="327">
        <v>0</v>
      </c>
      <c r="G109" s="327">
        <v>0</v>
      </c>
      <c r="H109" s="327">
        <v>0</v>
      </c>
      <c r="I109" s="327">
        <v>0</v>
      </c>
      <c r="J109" s="327">
        <v>0</v>
      </c>
      <c r="K109" s="327">
        <v>1</v>
      </c>
      <c r="L109" s="327">
        <v>1</v>
      </c>
      <c r="M109" s="533">
        <f t="shared" si="191"/>
        <v>2</v>
      </c>
      <c r="N109" s="450"/>
      <c r="O109" s="456">
        <f t="shared" si="176"/>
        <v>0</v>
      </c>
      <c r="P109" s="83">
        <f t="shared" si="177"/>
        <v>0</v>
      </c>
      <c r="Q109" s="83">
        <f t="shared" si="184"/>
        <v>0</v>
      </c>
      <c r="R109" s="83">
        <f t="shared" si="185"/>
        <v>0</v>
      </c>
      <c r="S109" s="83">
        <f t="shared" si="186"/>
        <v>0</v>
      </c>
      <c r="T109" s="83">
        <f t="shared" si="187"/>
        <v>0</v>
      </c>
      <c r="U109" s="458">
        <f t="shared" si="188"/>
        <v>0</v>
      </c>
      <c r="V109" s="444">
        <f t="shared" si="192"/>
        <v>0</v>
      </c>
      <c r="W109" s="148"/>
    </row>
    <row r="110" spans="1:23" s="7" customFormat="1" ht="11.4">
      <c r="A110" s="8"/>
      <c r="B110" s="99" t="s">
        <v>470</v>
      </c>
      <c r="C110" s="559"/>
      <c r="D110" s="147" t="s">
        <v>411</v>
      </c>
      <c r="E110" s="532" t="s">
        <v>8</v>
      </c>
      <c r="F110" s="327">
        <v>0</v>
      </c>
      <c r="G110" s="327">
        <v>0</v>
      </c>
      <c r="H110" s="327">
        <v>0</v>
      </c>
      <c r="I110" s="327">
        <v>0</v>
      </c>
      <c r="J110" s="327">
        <v>0</v>
      </c>
      <c r="K110" s="327">
        <v>1</v>
      </c>
      <c r="L110" s="327">
        <v>1</v>
      </c>
      <c r="M110" s="533">
        <f t="shared" si="191"/>
        <v>2</v>
      </c>
      <c r="N110" s="450"/>
      <c r="O110" s="456">
        <f t="shared" si="176"/>
        <v>0</v>
      </c>
      <c r="P110" s="83">
        <f t="shared" si="177"/>
        <v>0</v>
      </c>
      <c r="Q110" s="83">
        <f t="shared" si="184"/>
        <v>0</v>
      </c>
      <c r="R110" s="83">
        <f t="shared" si="185"/>
        <v>0</v>
      </c>
      <c r="S110" s="83">
        <f t="shared" si="186"/>
        <v>0</v>
      </c>
      <c r="T110" s="83">
        <f t="shared" si="187"/>
        <v>0</v>
      </c>
      <c r="U110" s="458">
        <f t="shared" si="188"/>
        <v>0</v>
      </c>
      <c r="V110" s="444">
        <f t="shared" si="192"/>
        <v>0</v>
      </c>
      <c r="W110" s="148"/>
    </row>
    <row r="111" spans="1:23" s="7" customFormat="1" ht="11.4">
      <c r="A111" s="8"/>
      <c r="B111" s="99" t="s">
        <v>471</v>
      </c>
      <c r="C111" s="322"/>
      <c r="D111" s="147" t="s">
        <v>408</v>
      </c>
      <c r="E111" s="532" t="s">
        <v>69</v>
      </c>
      <c r="F111" s="327">
        <v>2</v>
      </c>
      <c r="G111" s="327">
        <v>2</v>
      </c>
      <c r="H111" s="327">
        <v>1</v>
      </c>
      <c r="I111" s="327">
        <v>3</v>
      </c>
      <c r="J111" s="327">
        <v>2</v>
      </c>
      <c r="K111" s="327">
        <v>2</v>
      </c>
      <c r="L111" s="327">
        <v>2</v>
      </c>
      <c r="M111" s="533">
        <f t="shared" si="175"/>
        <v>14</v>
      </c>
      <c r="N111" s="450"/>
      <c r="O111" s="456">
        <f t="shared" si="176"/>
        <v>0</v>
      </c>
      <c r="P111" s="83">
        <f t="shared" si="177"/>
        <v>0</v>
      </c>
      <c r="Q111" s="83">
        <f t="shared" si="184"/>
        <v>0</v>
      </c>
      <c r="R111" s="83">
        <f t="shared" si="185"/>
        <v>0</v>
      </c>
      <c r="S111" s="83">
        <f t="shared" si="186"/>
        <v>0</v>
      </c>
      <c r="T111" s="83">
        <f t="shared" si="187"/>
        <v>0</v>
      </c>
      <c r="U111" s="458">
        <f t="shared" si="188"/>
        <v>0</v>
      </c>
      <c r="V111" s="444">
        <f t="shared" ref="V111" si="195">N111*M111</f>
        <v>0</v>
      </c>
      <c r="W111" s="148"/>
    </row>
    <row r="112" spans="1:23" s="7" customFormat="1" ht="11.4">
      <c r="A112" s="8"/>
      <c r="B112" s="99" t="s">
        <v>472</v>
      </c>
      <c r="C112" s="9"/>
      <c r="D112" s="10" t="s">
        <v>35</v>
      </c>
      <c r="E112" s="11" t="s">
        <v>29</v>
      </c>
      <c r="F112" s="327">
        <v>5</v>
      </c>
      <c r="G112" s="327">
        <v>5</v>
      </c>
      <c r="H112" s="327">
        <v>5</v>
      </c>
      <c r="I112" s="327">
        <v>5</v>
      </c>
      <c r="J112" s="327">
        <v>5</v>
      </c>
      <c r="K112" s="327">
        <v>5</v>
      </c>
      <c r="L112" s="327">
        <v>5</v>
      </c>
      <c r="M112" s="91">
        <v>5</v>
      </c>
      <c r="N112" s="450"/>
      <c r="O112" s="456">
        <f t="shared" ref="O112:U112" si="196">SUM(O99:O111)*F112/100</f>
        <v>0</v>
      </c>
      <c r="P112" s="83">
        <f t="shared" si="196"/>
        <v>0</v>
      </c>
      <c r="Q112" s="83">
        <f t="shared" si="196"/>
        <v>0</v>
      </c>
      <c r="R112" s="83">
        <f t="shared" si="196"/>
        <v>0</v>
      </c>
      <c r="S112" s="83">
        <f t="shared" si="196"/>
        <v>0</v>
      </c>
      <c r="T112" s="83">
        <f t="shared" si="196"/>
        <v>0</v>
      </c>
      <c r="U112" s="458">
        <f t="shared" si="196"/>
        <v>0</v>
      </c>
      <c r="V112" s="443">
        <f>N112*M112/100</f>
        <v>0</v>
      </c>
      <c r="W112" s="148"/>
    </row>
    <row r="113" spans="1:23">
      <c r="A113" s="153"/>
      <c r="B113" s="163">
        <v>12</v>
      </c>
      <c r="C113" s="169"/>
      <c r="D113" s="165" t="s">
        <v>73</v>
      </c>
      <c r="E113" s="165"/>
      <c r="F113" s="328"/>
      <c r="G113" s="328"/>
      <c r="H113" s="328"/>
      <c r="I113" s="328"/>
      <c r="J113" s="328"/>
      <c r="K113" s="328"/>
      <c r="L113" s="328"/>
      <c r="M113" s="166"/>
      <c r="N113" s="452"/>
      <c r="O113" s="457">
        <f t="shared" ref="O113:V113" si="197">SUM(O114:O124)</f>
        <v>0</v>
      </c>
      <c r="P113" s="167">
        <f t="shared" si="197"/>
        <v>0</v>
      </c>
      <c r="Q113" s="167">
        <f t="shared" si="197"/>
        <v>0</v>
      </c>
      <c r="R113" s="167">
        <f t="shared" si="197"/>
        <v>0</v>
      </c>
      <c r="S113" s="167">
        <f t="shared" si="197"/>
        <v>0</v>
      </c>
      <c r="T113" s="167">
        <f t="shared" si="197"/>
        <v>0</v>
      </c>
      <c r="U113" s="454">
        <f t="shared" si="197"/>
        <v>0</v>
      </c>
      <c r="V113" s="445">
        <f t="shared" si="197"/>
        <v>0</v>
      </c>
      <c r="W113" s="168"/>
    </row>
    <row r="114" spans="1:23" s="7" customFormat="1" ht="11.4">
      <c r="A114" s="8"/>
      <c r="B114" s="99" t="s">
        <v>460</v>
      </c>
      <c r="C114" s="9"/>
      <c r="D114" s="10" t="s">
        <v>55</v>
      </c>
      <c r="E114" s="82" t="s">
        <v>43</v>
      </c>
      <c r="F114" s="327">
        <v>20</v>
      </c>
      <c r="G114" s="327">
        <v>10</v>
      </c>
      <c r="H114" s="327">
        <v>5</v>
      </c>
      <c r="I114" s="327">
        <v>10</v>
      </c>
      <c r="J114" s="327">
        <v>10</v>
      </c>
      <c r="K114" s="327">
        <v>10</v>
      </c>
      <c r="L114" s="327">
        <v>10</v>
      </c>
      <c r="M114" s="91">
        <f t="shared" ref="M114:M118" si="198">SUM(F114:L114)</f>
        <v>75</v>
      </c>
      <c r="N114" s="450"/>
      <c r="O114" s="456">
        <f t="shared" ref="O114:O129" si="199">N114*F114</f>
        <v>0</v>
      </c>
      <c r="P114" s="83">
        <f t="shared" ref="P114:P129" si="200">N114*G114</f>
        <v>0</v>
      </c>
      <c r="Q114" s="83">
        <f t="shared" ref="Q114" si="201">N114*H114</f>
        <v>0</v>
      </c>
      <c r="R114" s="83">
        <f t="shared" ref="R114" si="202">N114*I114</f>
        <v>0</v>
      </c>
      <c r="S114" s="83">
        <f t="shared" ref="S114" si="203">N114*J114</f>
        <v>0</v>
      </c>
      <c r="T114" s="83">
        <f t="shared" ref="T114" si="204">N114*K114</f>
        <v>0</v>
      </c>
      <c r="U114" s="458">
        <f t="shared" ref="U114" si="205">N114*L114</f>
        <v>0</v>
      </c>
      <c r="V114" s="444">
        <f t="shared" ref="V114:V121" si="206">N114*M114</f>
        <v>0</v>
      </c>
      <c r="W114" s="101"/>
    </row>
    <row r="115" spans="1:23">
      <c r="A115" s="34"/>
      <c r="B115" s="99" t="s">
        <v>473</v>
      </c>
      <c r="C115" s="9"/>
      <c r="D115" s="10" t="s">
        <v>64</v>
      </c>
      <c r="E115" s="82" t="s">
        <v>8</v>
      </c>
      <c r="F115" s="327">
        <v>1</v>
      </c>
      <c r="G115" s="327">
        <v>1</v>
      </c>
      <c r="H115" s="327">
        <v>1</v>
      </c>
      <c r="I115" s="327">
        <v>1</v>
      </c>
      <c r="J115" s="327">
        <v>1</v>
      </c>
      <c r="K115" s="327">
        <v>1</v>
      </c>
      <c r="L115" s="327">
        <v>1</v>
      </c>
      <c r="M115" s="91">
        <f t="shared" si="198"/>
        <v>7</v>
      </c>
      <c r="N115" s="450"/>
      <c r="O115" s="456">
        <f t="shared" si="199"/>
        <v>0</v>
      </c>
      <c r="P115" s="83">
        <f t="shared" si="200"/>
        <v>0</v>
      </c>
      <c r="Q115" s="83">
        <f t="shared" ref="Q115:Q124" si="207">N115*H115</f>
        <v>0</v>
      </c>
      <c r="R115" s="83">
        <f t="shared" ref="R115:R124" si="208">N115*I115</f>
        <v>0</v>
      </c>
      <c r="S115" s="83">
        <f t="shared" ref="S115:S124" si="209">N115*J115</f>
        <v>0</v>
      </c>
      <c r="T115" s="83">
        <f t="shared" ref="T115:T124" si="210">N115*K115</f>
        <v>0</v>
      </c>
      <c r="U115" s="458">
        <f t="shared" ref="U115:U124" si="211">N115*L115</f>
        <v>0</v>
      </c>
      <c r="V115" s="444">
        <f t="shared" si="206"/>
        <v>0</v>
      </c>
      <c r="W115" s="101"/>
    </row>
    <row r="116" spans="1:23">
      <c r="A116" s="34"/>
      <c r="B116" s="99" t="s">
        <v>474</v>
      </c>
      <c r="C116" s="9"/>
      <c r="D116" s="10" t="s">
        <v>116</v>
      </c>
      <c r="E116" s="82" t="s">
        <v>8</v>
      </c>
      <c r="F116" s="327">
        <v>1</v>
      </c>
      <c r="G116" s="327">
        <v>1</v>
      </c>
      <c r="H116" s="327">
        <v>1</v>
      </c>
      <c r="I116" s="327">
        <v>1</v>
      </c>
      <c r="J116" s="327">
        <v>1</v>
      </c>
      <c r="K116" s="327">
        <v>1</v>
      </c>
      <c r="L116" s="327">
        <v>1</v>
      </c>
      <c r="M116" s="91">
        <f t="shared" si="198"/>
        <v>7</v>
      </c>
      <c r="N116" s="450"/>
      <c r="O116" s="456">
        <f t="shared" si="199"/>
        <v>0</v>
      </c>
      <c r="P116" s="83">
        <f t="shared" si="200"/>
        <v>0</v>
      </c>
      <c r="Q116" s="83">
        <f t="shared" si="207"/>
        <v>0</v>
      </c>
      <c r="R116" s="83">
        <f t="shared" si="208"/>
        <v>0</v>
      </c>
      <c r="S116" s="83">
        <f t="shared" si="209"/>
        <v>0</v>
      </c>
      <c r="T116" s="83">
        <f t="shared" si="210"/>
        <v>0</v>
      </c>
      <c r="U116" s="458">
        <f t="shared" si="211"/>
        <v>0</v>
      </c>
      <c r="V116" s="444">
        <f t="shared" ref="V116" si="212">N116*M116</f>
        <v>0</v>
      </c>
      <c r="W116" s="101"/>
    </row>
    <row r="117" spans="1:23" s="7" customFormat="1" ht="11.4">
      <c r="A117" s="8"/>
      <c r="B117" s="99" t="s">
        <v>475</v>
      </c>
      <c r="C117" s="9"/>
      <c r="D117" s="10" t="s">
        <v>124</v>
      </c>
      <c r="E117" s="82" t="s">
        <v>43</v>
      </c>
      <c r="F117" s="327">
        <v>10</v>
      </c>
      <c r="G117" s="327">
        <v>5</v>
      </c>
      <c r="H117" s="327">
        <v>3</v>
      </c>
      <c r="I117" s="327">
        <v>5</v>
      </c>
      <c r="J117" s="327">
        <v>15</v>
      </c>
      <c r="K117" s="327">
        <v>15</v>
      </c>
      <c r="L117" s="327">
        <v>15</v>
      </c>
      <c r="M117" s="91">
        <f t="shared" si="198"/>
        <v>68</v>
      </c>
      <c r="N117" s="450"/>
      <c r="O117" s="456">
        <f t="shared" si="199"/>
        <v>0</v>
      </c>
      <c r="P117" s="83">
        <f t="shared" si="200"/>
        <v>0</v>
      </c>
      <c r="Q117" s="83">
        <f t="shared" si="207"/>
        <v>0</v>
      </c>
      <c r="R117" s="83">
        <f t="shared" si="208"/>
        <v>0</v>
      </c>
      <c r="S117" s="83">
        <f t="shared" si="209"/>
        <v>0</v>
      </c>
      <c r="T117" s="83">
        <f t="shared" si="210"/>
        <v>0</v>
      </c>
      <c r="U117" s="458">
        <f t="shared" si="211"/>
        <v>0</v>
      </c>
      <c r="V117" s="444">
        <f t="shared" si="206"/>
        <v>0</v>
      </c>
      <c r="W117" s="101"/>
    </row>
    <row r="118" spans="1:23" s="7" customFormat="1">
      <c r="A118" s="8"/>
      <c r="B118" s="99" t="s">
        <v>476</v>
      </c>
      <c r="C118" s="9"/>
      <c r="D118" s="10" t="s">
        <v>56</v>
      </c>
      <c r="E118" s="82" t="s">
        <v>10</v>
      </c>
      <c r="F118" s="327">
        <v>54.087000000000003</v>
      </c>
      <c r="G118" s="327">
        <v>21.049600000000005</v>
      </c>
      <c r="H118" s="327">
        <v>11.025</v>
      </c>
      <c r="I118" s="327">
        <v>27.346</v>
      </c>
      <c r="J118" s="327">
        <v>20.77</v>
      </c>
      <c r="K118" s="327">
        <v>40.062000000000005</v>
      </c>
      <c r="L118" s="327">
        <v>51.187999999999995</v>
      </c>
      <c r="M118" s="91">
        <f t="shared" si="198"/>
        <v>225.52760000000004</v>
      </c>
      <c r="N118" s="450"/>
      <c r="O118" s="456">
        <f t="shared" si="199"/>
        <v>0</v>
      </c>
      <c r="P118" s="83">
        <f t="shared" si="200"/>
        <v>0</v>
      </c>
      <c r="Q118" s="83">
        <f t="shared" si="207"/>
        <v>0</v>
      </c>
      <c r="R118" s="83">
        <f t="shared" si="208"/>
        <v>0</v>
      </c>
      <c r="S118" s="83">
        <f t="shared" si="209"/>
        <v>0</v>
      </c>
      <c r="T118" s="83">
        <f t="shared" si="210"/>
        <v>0</v>
      </c>
      <c r="U118" s="458">
        <f t="shared" si="211"/>
        <v>0</v>
      </c>
      <c r="V118" s="444">
        <f t="shared" si="206"/>
        <v>0</v>
      </c>
      <c r="W118" s="101"/>
    </row>
    <row r="119" spans="1:23" s="48" customFormat="1" ht="12.75" customHeight="1">
      <c r="A119" s="324"/>
      <c r="B119" s="99" t="s">
        <v>477</v>
      </c>
      <c r="C119" s="9"/>
      <c r="D119" s="10" t="s">
        <v>100</v>
      </c>
      <c r="E119" s="11" t="s">
        <v>69</v>
      </c>
      <c r="F119" s="327">
        <v>0</v>
      </c>
      <c r="G119" s="327">
        <v>0</v>
      </c>
      <c r="H119" s="327">
        <v>0</v>
      </c>
      <c r="I119" s="327">
        <v>0</v>
      </c>
      <c r="J119" s="327">
        <v>0</v>
      </c>
      <c r="K119" s="327">
        <v>0</v>
      </c>
      <c r="L119" s="327">
        <v>0</v>
      </c>
      <c r="M119" s="91">
        <v>0</v>
      </c>
      <c r="N119" s="450"/>
      <c r="O119" s="456">
        <f t="shared" si="199"/>
        <v>0</v>
      </c>
      <c r="P119" s="83">
        <f t="shared" si="200"/>
        <v>0</v>
      </c>
      <c r="Q119" s="83">
        <f t="shared" si="207"/>
        <v>0</v>
      </c>
      <c r="R119" s="83">
        <f t="shared" si="208"/>
        <v>0</v>
      </c>
      <c r="S119" s="83">
        <f t="shared" si="209"/>
        <v>0</v>
      </c>
      <c r="T119" s="83">
        <f t="shared" si="210"/>
        <v>0</v>
      </c>
      <c r="U119" s="458">
        <f t="shared" si="211"/>
        <v>0</v>
      </c>
      <c r="V119" s="444">
        <f t="shared" si="206"/>
        <v>0</v>
      </c>
      <c r="W119" s="101"/>
    </row>
    <row r="120" spans="1:23" s="48" customFormat="1" ht="12.75" customHeight="1">
      <c r="A120" s="324"/>
      <c r="B120" s="99" t="s">
        <v>478</v>
      </c>
      <c r="C120" s="9"/>
      <c r="D120" s="10" t="s">
        <v>101</v>
      </c>
      <c r="E120" s="11" t="s">
        <v>69</v>
      </c>
      <c r="F120" s="327">
        <v>0</v>
      </c>
      <c r="G120" s="327">
        <v>0</v>
      </c>
      <c r="H120" s="327">
        <v>0</v>
      </c>
      <c r="I120" s="327">
        <v>0</v>
      </c>
      <c r="J120" s="327">
        <v>0</v>
      </c>
      <c r="K120" s="327">
        <v>0</v>
      </c>
      <c r="L120" s="327">
        <v>0</v>
      </c>
      <c r="M120" s="91">
        <v>0</v>
      </c>
      <c r="N120" s="450"/>
      <c r="O120" s="456">
        <f t="shared" si="199"/>
        <v>0</v>
      </c>
      <c r="P120" s="83">
        <f t="shared" si="200"/>
        <v>0</v>
      </c>
      <c r="Q120" s="83">
        <f t="shared" si="207"/>
        <v>0</v>
      </c>
      <c r="R120" s="83">
        <f t="shared" si="208"/>
        <v>0</v>
      </c>
      <c r="S120" s="83">
        <f t="shared" si="209"/>
        <v>0</v>
      </c>
      <c r="T120" s="83">
        <f t="shared" si="210"/>
        <v>0</v>
      </c>
      <c r="U120" s="458">
        <f t="shared" si="211"/>
        <v>0</v>
      </c>
      <c r="V120" s="444">
        <f t="shared" si="206"/>
        <v>0</v>
      </c>
      <c r="W120" s="101"/>
    </row>
    <row r="121" spans="1:23" ht="12.75" customHeight="1">
      <c r="A121" s="34"/>
      <c r="B121" s="99" t="s">
        <v>479</v>
      </c>
      <c r="C121" s="9"/>
      <c r="D121" s="10" t="s">
        <v>63</v>
      </c>
      <c r="E121" s="82" t="s">
        <v>8</v>
      </c>
      <c r="F121" s="327">
        <v>1</v>
      </c>
      <c r="G121" s="327">
        <v>1</v>
      </c>
      <c r="H121" s="327">
        <v>1</v>
      </c>
      <c r="I121" s="327">
        <v>1</v>
      </c>
      <c r="J121" s="327">
        <v>1</v>
      </c>
      <c r="K121" s="327">
        <v>1</v>
      </c>
      <c r="L121" s="327">
        <v>1</v>
      </c>
      <c r="M121" s="91">
        <f t="shared" ref="M121:M124" si="213">SUM(F121:L121)</f>
        <v>7</v>
      </c>
      <c r="N121" s="450"/>
      <c r="O121" s="456">
        <f t="shared" si="199"/>
        <v>0</v>
      </c>
      <c r="P121" s="83">
        <f t="shared" si="200"/>
        <v>0</v>
      </c>
      <c r="Q121" s="83">
        <f t="shared" si="207"/>
        <v>0</v>
      </c>
      <c r="R121" s="83">
        <f t="shared" si="208"/>
        <v>0</v>
      </c>
      <c r="S121" s="83">
        <f t="shared" si="209"/>
        <v>0</v>
      </c>
      <c r="T121" s="83">
        <f t="shared" si="210"/>
        <v>0</v>
      </c>
      <c r="U121" s="458">
        <f t="shared" si="211"/>
        <v>0</v>
      </c>
      <c r="V121" s="444">
        <f t="shared" si="206"/>
        <v>0</v>
      </c>
      <c r="W121" s="101"/>
    </row>
    <row r="122" spans="1:23">
      <c r="A122" s="34"/>
      <c r="B122" s="99" t="s">
        <v>480</v>
      </c>
      <c r="C122" s="9"/>
      <c r="D122" s="10" t="s">
        <v>409</v>
      </c>
      <c r="E122" s="82" t="s">
        <v>8</v>
      </c>
      <c r="F122" s="327">
        <v>1</v>
      </c>
      <c r="G122" s="327">
        <v>1</v>
      </c>
      <c r="H122" s="327">
        <v>1</v>
      </c>
      <c r="I122" s="327">
        <v>1</v>
      </c>
      <c r="J122" s="327">
        <v>1</v>
      </c>
      <c r="K122" s="327">
        <v>1</v>
      </c>
      <c r="L122" s="327">
        <v>1</v>
      </c>
      <c r="M122" s="91">
        <f t="shared" si="213"/>
        <v>7</v>
      </c>
      <c r="N122" s="450"/>
      <c r="O122" s="456">
        <f t="shared" si="199"/>
        <v>0</v>
      </c>
      <c r="P122" s="83">
        <f t="shared" si="200"/>
        <v>0</v>
      </c>
      <c r="Q122" s="83">
        <f t="shared" si="207"/>
        <v>0</v>
      </c>
      <c r="R122" s="83">
        <f t="shared" si="208"/>
        <v>0</v>
      </c>
      <c r="S122" s="83">
        <f t="shared" si="209"/>
        <v>0</v>
      </c>
      <c r="T122" s="83">
        <f t="shared" si="210"/>
        <v>0</v>
      </c>
      <c r="U122" s="458">
        <f t="shared" si="211"/>
        <v>0</v>
      </c>
      <c r="V122" s="444">
        <f t="shared" ref="V122" si="214">N122*M122</f>
        <v>0</v>
      </c>
      <c r="W122" s="101"/>
    </row>
    <row r="123" spans="1:23" ht="12.75" customHeight="1">
      <c r="A123" s="34"/>
      <c r="B123" s="99" t="s">
        <v>481</v>
      </c>
      <c r="C123" s="9"/>
      <c r="D123" s="10" t="s">
        <v>158</v>
      </c>
      <c r="E123" s="82" t="s">
        <v>8</v>
      </c>
      <c r="F123" s="327">
        <v>1</v>
      </c>
      <c r="G123" s="327">
        <v>1</v>
      </c>
      <c r="H123" s="327">
        <v>1</v>
      </c>
      <c r="I123" s="327">
        <v>1</v>
      </c>
      <c r="J123" s="327">
        <v>1</v>
      </c>
      <c r="K123" s="327">
        <v>1</v>
      </c>
      <c r="L123" s="327">
        <v>1</v>
      </c>
      <c r="M123" s="91">
        <f t="shared" si="213"/>
        <v>7</v>
      </c>
      <c r="N123" s="450"/>
      <c r="O123" s="456">
        <f t="shared" si="199"/>
        <v>0</v>
      </c>
      <c r="P123" s="83">
        <f t="shared" si="200"/>
        <v>0</v>
      </c>
      <c r="Q123" s="83">
        <f t="shared" si="207"/>
        <v>0</v>
      </c>
      <c r="R123" s="83">
        <f t="shared" si="208"/>
        <v>0</v>
      </c>
      <c r="S123" s="83">
        <f t="shared" si="209"/>
        <v>0</v>
      </c>
      <c r="T123" s="83">
        <f t="shared" si="210"/>
        <v>0</v>
      </c>
      <c r="U123" s="458">
        <f t="shared" si="211"/>
        <v>0</v>
      </c>
      <c r="V123" s="444">
        <f t="shared" ref="V123:V124" si="215">N123*M123</f>
        <v>0</v>
      </c>
      <c r="W123" s="101"/>
    </row>
    <row r="124" spans="1:23" ht="13.2" customHeight="1">
      <c r="A124" s="34"/>
      <c r="B124" s="99" t="s">
        <v>482</v>
      </c>
      <c r="C124" s="9"/>
      <c r="D124" s="10" t="s">
        <v>103</v>
      </c>
      <c r="E124" s="82" t="s">
        <v>8</v>
      </c>
      <c r="F124" s="327">
        <v>1</v>
      </c>
      <c r="G124" s="327">
        <v>1</v>
      </c>
      <c r="H124" s="327">
        <v>1</v>
      </c>
      <c r="I124" s="327">
        <v>1</v>
      </c>
      <c r="J124" s="327">
        <v>1</v>
      </c>
      <c r="K124" s="327">
        <v>1</v>
      </c>
      <c r="L124" s="327">
        <v>1</v>
      </c>
      <c r="M124" s="91">
        <f t="shared" si="213"/>
        <v>7</v>
      </c>
      <c r="N124" s="450"/>
      <c r="O124" s="456">
        <f t="shared" si="199"/>
        <v>0</v>
      </c>
      <c r="P124" s="83">
        <f t="shared" si="200"/>
        <v>0</v>
      </c>
      <c r="Q124" s="83">
        <f t="shared" si="207"/>
        <v>0</v>
      </c>
      <c r="R124" s="83">
        <f t="shared" si="208"/>
        <v>0</v>
      </c>
      <c r="S124" s="83">
        <f t="shared" si="209"/>
        <v>0</v>
      </c>
      <c r="T124" s="83">
        <f t="shared" si="210"/>
        <v>0</v>
      </c>
      <c r="U124" s="458">
        <f t="shared" si="211"/>
        <v>0</v>
      </c>
      <c r="V124" s="444">
        <f t="shared" si="215"/>
        <v>0</v>
      </c>
      <c r="W124" s="101"/>
    </row>
    <row r="125" spans="1:23">
      <c r="A125" s="153"/>
      <c r="B125" s="163">
        <v>13</v>
      </c>
      <c r="C125" s="164"/>
      <c r="D125" s="165" t="s">
        <v>72</v>
      </c>
      <c r="E125" s="165"/>
      <c r="F125" s="328"/>
      <c r="G125" s="328"/>
      <c r="H125" s="328"/>
      <c r="I125" s="328"/>
      <c r="J125" s="328"/>
      <c r="K125" s="328"/>
      <c r="L125" s="328"/>
      <c r="M125" s="166"/>
      <c r="N125" s="452"/>
      <c r="O125" s="457">
        <f t="shared" ref="O125:V125" si="216">SUM(O126:O126)</f>
        <v>0</v>
      </c>
      <c r="P125" s="167">
        <f t="shared" si="216"/>
        <v>0</v>
      </c>
      <c r="Q125" s="167">
        <f t="shared" si="216"/>
        <v>0</v>
      </c>
      <c r="R125" s="167">
        <f t="shared" si="216"/>
        <v>0</v>
      </c>
      <c r="S125" s="167">
        <f t="shared" si="216"/>
        <v>0</v>
      </c>
      <c r="T125" s="167">
        <f t="shared" si="216"/>
        <v>0</v>
      </c>
      <c r="U125" s="454">
        <f t="shared" si="216"/>
        <v>0</v>
      </c>
      <c r="V125" s="445">
        <f t="shared" si="216"/>
        <v>0</v>
      </c>
      <c r="W125" s="168"/>
    </row>
    <row r="126" spans="1:23" s="7" customFormat="1">
      <c r="A126" s="8"/>
      <c r="B126" s="99" t="s">
        <v>461</v>
      </c>
      <c r="C126" s="9"/>
      <c r="D126" s="10" t="s">
        <v>45</v>
      </c>
      <c r="E126" s="82" t="s">
        <v>10</v>
      </c>
      <c r="F126" s="327">
        <v>54.087000000000003</v>
      </c>
      <c r="G126" s="327">
        <v>21.049600000000005</v>
      </c>
      <c r="H126" s="327">
        <v>11.025</v>
      </c>
      <c r="I126" s="327">
        <v>27.346</v>
      </c>
      <c r="J126" s="327">
        <v>20.77</v>
      </c>
      <c r="K126" s="327">
        <v>40.062000000000005</v>
      </c>
      <c r="L126" s="327">
        <v>62.647999999999996</v>
      </c>
      <c r="M126" s="91">
        <f t="shared" ref="M126" si="217">SUM(F126:L126)</f>
        <v>236.98760000000004</v>
      </c>
      <c r="N126" s="450"/>
      <c r="O126" s="456">
        <f t="shared" si="199"/>
        <v>0</v>
      </c>
      <c r="P126" s="83">
        <f t="shared" si="200"/>
        <v>0</v>
      </c>
      <c r="Q126" s="83">
        <f t="shared" ref="Q126" si="218">N126*H126</f>
        <v>0</v>
      </c>
      <c r="R126" s="83">
        <f t="shared" ref="R126" si="219">N126*I126</f>
        <v>0</v>
      </c>
      <c r="S126" s="83">
        <f t="shared" ref="S126" si="220">N126*J126</f>
        <v>0</v>
      </c>
      <c r="T126" s="83">
        <f t="shared" ref="T126" si="221">N126*K126</f>
        <v>0</v>
      </c>
      <c r="U126" s="458">
        <f t="shared" ref="U126" si="222">N126*L126</f>
        <v>0</v>
      </c>
      <c r="V126" s="444">
        <f>N126*M126</f>
        <v>0</v>
      </c>
      <c r="W126" s="101"/>
    </row>
    <row r="127" spans="1:23">
      <c r="A127" s="153"/>
      <c r="B127" s="163">
        <v>14</v>
      </c>
      <c r="C127" s="164"/>
      <c r="D127" s="165" t="s">
        <v>91</v>
      </c>
      <c r="E127" s="165"/>
      <c r="F127" s="328"/>
      <c r="G127" s="328"/>
      <c r="H127" s="328"/>
      <c r="I127" s="328"/>
      <c r="J127" s="328"/>
      <c r="K127" s="328"/>
      <c r="L127" s="328"/>
      <c r="M127" s="166"/>
      <c r="N127" s="452"/>
      <c r="O127" s="457">
        <f t="shared" ref="O127:V127" si="223">SUM(O128:O129)</f>
        <v>0</v>
      </c>
      <c r="P127" s="167">
        <f t="shared" si="223"/>
        <v>0</v>
      </c>
      <c r="Q127" s="167">
        <f t="shared" si="223"/>
        <v>0</v>
      </c>
      <c r="R127" s="167">
        <f t="shared" si="223"/>
        <v>0</v>
      </c>
      <c r="S127" s="167">
        <f t="shared" si="223"/>
        <v>0</v>
      </c>
      <c r="T127" s="167">
        <f t="shared" si="223"/>
        <v>0</v>
      </c>
      <c r="U127" s="454">
        <f t="shared" si="223"/>
        <v>0</v>
      </c>
      <c r="V127" s="445">
        <f t="shared" si="223"/>
        <v>0</v>
      </c>
      <c r="W127" s="168"/>
    </row>
    <row r="128" spans="1:23" s="7" customFormat="1" ht="11.4">
      <c r="A128" s="8"/>
      <c r="B128" s="99" t="s">
        <v>483</v>
      </c>
      <c r="C128" s="9"/>
      <c r="D128" s="10" t="s">
        <v>117</v>
      </c>
      <c r="E128" s="82" t="s">
        <v>8</v>
      </c>
      <c r="F128" s="327">
        <v>1</v>
      </c>
      <c r="G128" s="327">
        <v>1</v>
      </c>
      <c r="H128" s="327">
        <v>1</v>
      </c>
      <c r="I128" s="327">
        <v>1</v>
      </c>
      <c r="J128" s="327">
        <v>1</v>
      </c>
      <c r="K128" s="327">
        <v>1</v>
      </c>
      <c r="L128" s="327">
        <v>1</v>
      </c>
      <c r="M128" s="91">
        <f t="shared" ref="M128:M129" si="224">SUM(F128:L128)</f>
        <v>7</v>
      </c>
      <c r="N128" s="450"/>
      <c r="O128" s="449">
        <f t="shared" si="199"/>
        <v>0</v>
      </c>
      <c r="P128" s="83">
        <f t="shared" si="200"/>
        <v>0</v>
      </c>
      <c r="Q128" s="83">
        <f t="shared" ref="Q128" si="225">N128*H128</f>
        <v>0</v>
      </c>
      <c r="R128" s="83">
        <f t="shared" ref="R128" si="226">N128*I128</f>
        <v>0</v>
      </c>
      <c r="S128" s="83">
        <f t="shared" ref="S128" si="227">N128*J128</f>
        <v>0</v>
      </c>
      <c r="T128" s="83">
        <f t="shared" ref="T128" si="228">N128*K128</f>
        <v>0</v>
      </c>
      <c r="U128" s="450">
        <f t="shared" ref="U128" si="229">N128*L128</f>
        <v>0</v>
      </c>
      <c r="V128" s="444">
        <f>N128*M128</f>
        <v>0</v>
      </c>
      <c r="W128" s="101"/>
    </row>
    <row r="129" spans="1:23" s="7" customFormat="1" ht="12" thickBot="1">
      <c r="A129" s="8"/>
      <c r="B129" s="139" t="s">
        <v>484</v>
      </c>
      <c r="C129" s="140"/>
      <c r="D129" s="141" t="s">
        <v>90</v>
      </c>
      <c r="E129" s="537" t="s">
        <v>8</v>
      </c>
      <c r="F129" s="330">
        <v>1</v>
      </c>
      <c r="G129" s="330">
        <v>1</v>
      </c>
      <c r="H129" s="330">
        <v>1</v>
      </c>
      <c r="I129" s="330">
        <v>1</v>
      </c>
      <c r="J129" s="330">
        <v>1</v>
      </c>
      <c r="K129" s="330">
        <v>1</v>
      </c>
      <c r="L129" s="330">
        <v>1</v>
      </c>
      <c r="M129" s="142">
        <f t="shared" si="224"/>
        <v>7</v>
      </c>
      <c r="N129" s="540"/>
      <c r="O129" s="539">
        <f t="shared" si="199"/>
        <v>0</v>
      </c>
      <c r="P129" s="103">
        <f t="shared" si="200"/>
        <v>0</v>
      </c>
      <c r="Q129" s="103">
        <f t="shared" ref="Q129" si="230">N129*H129</f>
        <v>0</v>
      </c>
      <c r="R129" s="103">
        <f t="shared" ref="R129" si="231">N129*I129</f>
        <v>0</v>
      </c>
      <c r="S129" s="103">
        <f t="shared" ref="S129" si="232">N129*J129</f>
        <v>0</v>
      </c>
      <c r="T129" s="103">
        <f t="shared" ref="T129" si="233">N129*K129</f>
        <v>0</v>
      </c>
      <c r="U129" s="540">
        <f t="shared" ref="U129" si="234">N129*L129</f>
        <v>0</v>
      </c>
      <c r="V129" s="541">
        <f t="shared" ref="V129" si="235">N129*M129</f>
        <v>0</v>
      </c>
      <c r="W129" s="136"/>
    </row>
    <row r="130" spans="1:23" ht="21.6" thickBot="1">
      <c r="A130" s="1"/>
      <c r="B130" s="14"/>
      <c r="C130" s="15"/>
      <c r="D130" s="16"/>
      <c r="E130" s="17"/>
      <c r="F130" s="315"/>
      <c r="G130" s="315"/>
      <c r="H130" s="315"/>
      <c r="I130" s="315"/>
      <c r="J130" s="315"/>
      <c r="K130" s="315"/>
      <c r="L130" s="315"/>
      <c r="M130" s="129"/>
      <c r="N130" s="76"/>
      <c r="O130" s="76"/>
      <c r="P130" s="76"/>
      <c r="Q130" s="76"/>
      <c r="R130" s="76"/>
      <c r="S130" s="76"/>
      <c r="T130" s="76"/>
      <c r="U130" s="76"/>
      <c r="V130" s="62"/>
    </row>
    <row r="131" spans="1:23" ht="21.6" thickBot="1">
      <c r="A131" s="1"/>
      <c r="B131" s="18"/>
      <c r="C131" s="143"/>
      <c r="D131" s="19" t="s">
        <v>5</v>
      </c>
      <c r="E131" s="19"/>
      <c r="F131" s="316"/>
      <c r="G131" s="316"/>
      <c r="H131" s="316"/>
      <c r="I131" s="316"/>
      <c r="J131" s="316"/>
      <c r="K131" s="316"/>
      <c r="L131" s="316"/>
      <c r="M131" s="144"/>
      <c r="N131" s="145"/>
      <c r="O131" s="459">
        <f t="shared" ref="O131:V131" si="236">SUM(O13:O129)/2</f>
        <v>0</v>
      </c>
      <c r="P131" s="459">
        <f t="shared" si="236"/>
        <v>0</v>
      </c>
      <c r="Q131" s="459">
        <f t="shared" si="236"/>
        <v>0</v>
      </c>
      <c r="R131" s="459">
        <f t="shared" si="236"/>
        <v>0</v>
      </c>
      <c r="S131" s="459">
        <f t="shared" si="236"/>
        <v>0</v>
      </c>
      <c r="T131" s="459">
        <f t="shared" si="236"/>
        <v>0</v>
      </c>
      <c r="U131" s="459">
        <f t="shared" si="236"/>
        <v>0</v>
      </c>
      <c r="V131" s="459">
        <f t="shared" si="236"/>
        <v>0</v>
      </c>
    </row>
    <row r="132" spans="1:23" ht="21.6" thickBot="1">
      <c r="A132" s="1"/>
      <c r="B132" s="14"/>
      <c r="C132" s="15"/>
      <c r="D132" s="16"/>
      <c r="E132" s="17"/>
      <c r="F132" s="315"/>
      <c r="G132" s="315"/>
      <c r="H132" s="315"/>
      <c r="I132" s="315"/>
      <c r="J132" s="315"/>
      <c r="K132" s="315"/>
      <c r="L132" s="315"/>
      <c r="M132" s="129"/>
      <c r="N132" s="76"/>
      <c r="O132" s="76"/>
      <c r="P132" s="76"/>
      <c r="Q132" s="76"/>
      <c r="R132" s="76"/>
      <c r="S132" s="76"/>
      <c r="T132" s="76"/>
      <c r="U132" s="76"/>
      <c r="V132" s="62"/>
    </row>
    <row r="133" spans="1:23" ht="13.8" thickBot="1">
      <c r="A133" s="1"/>
      <c r="B133" s="20"/>
      <c r="C133" s="21"/>
      <c r="D133" s="22" t="s">
        <v>47</v>
      </c>
      <c r="E133" s="23"/>
      <c r="F133" s="317"/>
      <c r="G133" s="317"/>
      <c r="H133" s="317"/>
      <c r="I133" s="317"/>
      <c r="J133" s="317"/>
      <c r="K133" s="317"/>
      <c r="L133" s="317"/>
      <c r="M133" s="130"/>
      <c r="N133" s="77"/>
      <c r="O133" s="77"/>
      <c r="P133" s="77"/>
      <c r="Q133" s="77"/>
      <c r="R133" s="77"/>
      <c r="S133" s="77"/>
      <c r="T133" s="77"/>
      <c r="U133" s="77"/>
      <c r="V133" s="63"/>
    </row>
    <row r="134" spans="1:23">
      <c r="A134" s="1"/>
      <c r="B134" s="24"/>
      <c r="C134" s="25"/>
      <c r="D134" s="26"/>
      <c r="E134" s="26"/>
      <c r="F134" s="318"/>
      <c r="G134" s="318"/>
      <c r="H134" s="318"/>
      <c r="I134" s="318"/>
      <c r="J134" s="318"/>
      <c r="K134" s="318"/>
      <c r="L134" s="318"/>
      <c r="M134" s="131"/>
      <c r="N134" s="78"/>
      <c r="O134" s="78"/>
      <c r="P134" s="78"/>
      <c r="Q134" s="78"/>
      <c r="R134" s="78"/>
      <c r="S134" s="78"/>
      <c r="T134" s="78"/>
      <c r="U134" s="78"/>
      <c r="V134" s="64"/>
    </row>
    <row r="135" spans="1:23">
      <c r="A135" s="1"/>
      <c r="B135" s="27"/>
      <c r="C135" s="28"/>
      <c r="D135" s="49"/>
      <c r="E135" s="49"/>
      <c r="F135" s="319"/>
      <c r="G135" s="319"/>
      <c r="H135" s="319"/>
      <c r="I135" s="319"/>
      <c r="J135" s="319"/>
      <c r="K135" s="319"/>
      <c r="L135" s="319"/>
      <c r="M135" s="132"/>
      <c r="N135" s="79"/>
      <c r="O135" s="79"/>
      <c r="P135" s="79"/>
      <c r="Q135" s="79"/>
      <c r="R135" s="79"/>
      <c r="S135" s="79"/>
      <c r="T135" s="79"/>
      <c r="U135" s="79"/>
      <c r="V135" s="65"/>
    </row>
    <row r="136" spans="1:23">
      <c r="A136" s="1"/>
      <c r="B136" s="27"/>
      <c r="C136" s="28"/>
      <c r="D136" s="50"/>
      <c r="E136" s="50"/>
      <c r="F136" s="319"/>
      <c r="G136" s="319"/>
      <c r="H136" s="319"/>
      <c r="I136" s="319"/>
      <c r="J136" s="319"/>
      <c r="K136" s="319"/>
      <c r="L136" s="319"/>
      <c r="M136" s="132"/>
      <c r="N136" s="80"/>
      <c r="O136" s="80"/>
      <c r="P136" s="80"/>
      <c r="Q136" s="80"/>
      <c r="R136" s="80"/>
      <c r="S136" s="80"/>
      <c r="T136" s="80"/>
      <c r="U136" s="80"/>
      <c r="V136" s="66"/>
    </row>
    <row r="137" spans="1:23">
      <c r="A137" s="1"/>
      <c r="B137" s="27"/>
      <c r="C137" s="28"/>
      <c r="D137" s="50"/>
      <c r="E137" s="50"/>
      <c r="F137" s="319"/>
      <c r="G137" s="319"/>
      <c r="H137" s="319"/>
      <c r="I137" s="319"/>
      <c r="J137" s="319"/>
      <c r="K137" s="319"/>
      <c r="L137" s="319"/>
      <c r="M137" s="132"/>
      <c r="N137" s="80"/>
      <c r="O137" s="80"/>
      <c r="P137" s="80"/>
      <c r="Q137" s="80"/>
      <c r="R137" s="80"/>
      <c r="S137" s="80"/>
      <c r="T137" s="80"/>
      <c r="U137" s="80"/>
      <c r="V137" s="66"/>
    </row>
    <row r="138" spans="1:23" ht="13.8" thickBot="1">
      <c r="A138" s="1"/>
      <c r="B138" s="29"/>
      <c r="C138" s="30"/>
      <c r="D138" s="51"/>
      <c r="E138" s="51"/>
      <c r="F138" s="269"/>
      <c r="G138" s="269"/>
      <c r="H138" s="269"/>
      <c r="I138" s="269"/>
      <c r="J138" s="269"/>
      <c r="K138" s="269"/>
      <c r="L138" s="269"/>
      <c r="M138" s="133"/>
      <c r="N138" s="81"/>
      <c r="O138" s="81"/>
      <c r="P138" s="81"/>
      <c r="Q138" s="81"/>
      <c r="R138" s="81"/>
      <c r="S138" s="81"/>
      <c r="T138" s="81"/>
      <c r="U138" s="81"/>
      <c r="V138" s="67"/>
    </row>
    <row r="139" spans="1:23" ht="21">
      <c r="A139" s="34"/>
      <c r="B139" s="31"/>
      <c r="C139" s="32"/>
      <c r="D139" s="33"/>
      <c r="E139" s="33"/>
      <c r="F139" s="320"/>
      <c r="G139" s="320"/>
      <c r="H139" s="320"/>
      <c r="I139" s="320"/>
      <c r="J139" s="320"/>
      <c r="K139" s="320"/>
      <c r="L139" s="320"/>
      <c r="M139" s="134"/>
      <c r="N139" s="68"/>
      <c r="O139" s="68"/>
      <c r="P139" s="68"/>
      <c r="Q139" s="68"/>
      <c r="R139" s="68"/>
      <c r="S139" s="68"/>
      <c r="T139" s="68"/>
      <c r="U139" s="68"/>
      <c r="V139" s="68"/>
    </row>
  </sheetData>
  <mergeCells count="14">
    <mergeCell ref="E6:M6"/>
    <mergeCell ref="B8:V8"/>
    <mergeCell ref="B9:B10"/>
    <mergeCell ref="D9:D10"/>
    <mergeCell ref="C51:C52"/>
    <mergeCell ref="C47:C48"/>
    <mergeCell ref="C61:C62"/>
    <mergeCell ref="C107:C110"/>
    <mergeCell ref="C78:C79"/>
    <mergeCell ref="C84:C85"/>
    <mergeCell ref="C55:C56"/>
    <mergeCell ref="C57:C58"/>
    <mergeCell ref="C68:C69"/>
    <mergeCell ref="C59:C60"/>
  </mergeCells>
  <phoneticPr fontId="36" type="noConversion"/>
  <pageMargins left="0.31" right="0.32" top="0.36" bottom="0.37" header="0.3" footer="0.3"/>
  <pageSetup paperSize="9" scale="2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541E-B8A8-4765-8C15-2899A655A9DF}">
  <dimension ref="A1:O103"/>
  <sheetViews>
    <sheetView view="pageBreakPreview" zoomScaleNormal="70" zoomScaleSheetLayoutView="100" workbookViewId="0">
      <pane ySplit="1" topLeftCell="A2" activePane="bottomLeft" state="frozen"/>
      <selection pane="bottomLeft" activeCell="D16" sqref="D16"/>
    </sheetView>
  </sheetViews>
  <sheetFormatPr defaultColWidth="9.109375" defaultRowHeight="13.2" outlineLevelCol="1"/>
  <cols>
    <col min="1" max="1" width="1.88671875" style="36" customWidth="1"/>
    <col min="2" max="2" width="7.88671875" style="104" bestFit="1" customWidth="1"/>
    <col min="3" max="3" width="11" style="104" customWidth="1"/>
    <col min="4" max="4" width="81.33203125" style="36" customWidth="1"/>
    <col min="5" max="5" width="7.21875" style="36" customWidth="1"/>
    <col min="6" max="8" width="7.21875" style="135" customWidth="1" outlineLevel="1"/>
    <col min="9" max="9" width="13.33203125" style="135" customWidth="1"/>
    <col min="10" max="10" width="11.33203125" style="53" customWidth="1"/>
    <col min="11" max="13" width="16.6640625" style="53" customWidth="1"/>
    <col min="14" max="14" width="18.77734375" style="53" customWidth="1"/>
    <col min="15" max="15" width="18.109375" style="52" customWidth="1"/>
    <col min="16" max="170" width="9.109375" style="36"/>
    <col min="171" max="171" width="0.77734375" style="36" customWidth="1"/>
    <col min="172" max="172" width="7.88671875" style="36" bestFit="1" customWidth="1"/>
    <col min="173" max="173" width="7.88671875" style="36" customWidth="1"/>
    <col min="174" max="174" width="81.33203125" style="36" customWidth="1"/>
    <col min="175" max="175" width="3.6640625" style="36" bestFit="1" customWidth="1"/>
    <col min="176" max="176" width="12.6640625" style="36" customWidth="1"/>
    <col min="177" max="177" width="11.33203125" style="36" bestFit="1" customWidth="1"/>
    <col min="178" max="178" width="22.33203125" style="36" customWidth="1"/>
    <col min="179" max="179" width="0.6640625" style="36" customWidth="1"/>
    <col min="180" max="180" width="9.33203125" style="36" customWidth="1"/>
    <col min="181" max="181" width="10.6640625" style="36" customWidth="1"/>
    <col min="182" max="182" width="12" style="36" bestFit="1" customWidth="1"/>
    <col min="183" max="183" width="11.33203125" style="36" bestFit="1" customWidth="1"/>
    <col min="184" max="426" width="9.109375" style="36"/>
    <col min="427" max="427" width="0.77734375" style="36" customWidth="1"/>
    <col min="428" max="428" width="7.88671875" style="36" bestFit="1" customWidth="1"/>
    <col min="429" max="429" width="7.88671875" style="36" customWidth="1"/>
    <col min="430" max="430" width="81.33203125" style="36" customWidth="1"/>
    <col min="431" max="431" width="3.6640625" style="36" bestFit="1" customWidth="1"/>
    <col min="432" max="432" width="12.6640625" style="36" customWidth="1"/>
    <col min="433" max="433" width="11.33203125" style="36" bestFit="1" customWidth="1"/>
    <col min="434" max="434" width="22.33203125" style="36" customWidth="1"/>
    <col min="435" max="435" width="0.6640625" style="36" customWidth="1"/>
    <col min="436" max="436" width="9.33203125" style="36" customWidth="1"/>
    <col min="437" max="437" width="10.6640625" style="36" customWidth="1"/>
    <col min="438" max="438" width="12" style="36" bestFit="1" customWidth="1"/>
    <col min="439" max="439" width="11.33203125" style="36" bestFit="1" customWidth="1"/>
    <col min="440" max="682" width="9.109375" style="36"/>
    <col min="683" max="683" width="0.77734375" style="36" customWidth="1"/>
    <col min="684" max="684" width="7.88671875" style="36" bestFit="1" customWidth="1"/>
    <col min="685" max="685" width="7.88671875" style="36" customWidth="1"/>
    <col min="686" max="686" width="81.33203125" style="36" customWidth="1"/>
    <col min="687" max="687" width="3.6640625" style="36" bestFit="1" customWidth="1"/>
    <col min="688" max="688" width="12.6640625" style="36" customWidth="1"/>
    <col min="689" max="689" width="11.33203125" style="36" bestFit="1" customWidth="1"/>
    <col min="690" max="690" width="22.33203125" style="36" customWidth="1"/>
    <col min="691" max="691" width="0.6640625" style="36" customWidth="1"/>
    <col min="692" max="692" width="9.33203125" style="36" customWidth="1"/>
    <col min="693" max="693" width="10.6640625" style="36" customWidth="1"/>
    <col min="694" max="694" width="12" style="36" bestFit="1" customWidth="1"/>
    <col min="695" max="695" width="11.33203125" style="36" bestFit="1" customWidth="1"/>
    <col min="696" max="938" width="9.109375" style="36"/>
    <col min="939" max="939" width="0.77734375" style="36" customWidth="1"/>
    <col min="940" max="940" width="7.88671875" style="36" bestFit="1" customWidth="1"/>
    <col min="941" max="941" width="7.88671875" style="36" customWidth="1"/>
    <col min="942" max="942" width="81.33203125" style="36" customWidth="1"/>
    <col min="943" max="943" width="3.6640625" style="36" bestFit="1" customWidth="1"/>
    <col min="944" max="944" width="12.6640625" style="36" customWidth="1"/>
    <col min="945" max="945" width="11.33203125" style="36" bestFit="1" customWidth="1"/>
    <col min="946" max="946" width="22.33203125" style="36" customWidth="1"/>
    <col min="947" max="947" width="0.6640625" style="36" customWidth="1"/>
    <col min="948" max="948" width="9.33203125" style="36" customWidth="1"/>
    <col min="949" max="949" width="10.6640625" style="36" customWidth="1"/>
    <col min="950" max="950" width="12" style="36" bestFit="1" customWidth="1"/>
    <col min="951" max="951" width="11.33203125" style="36" bestFit="1" customWidth="1"/>
    <col min="952" max="1194" width="9.109375" style="36"/>
    <col min="1195" max="1195" width="0.77734375" style="36" customWidth="1"/>
    <col min="1196" max="1196" width="7.88671875" style="36" bestFit="1" customWidth="1"/>
    <col min="1197" max="1197" width="7.88671875" style="36" customWidth="1"/>
    <col min="1198" max="1198" width="81.33203125" style="36" customWidth="1"/>
    <col min="1199" max="1199" width="3.6640625" style="36" bestFit="1" customWidth="1"/>
    <col min="1200" max="1200" width="12.6640625" style="36" customWidth="1"/>
    <col min="1201" max="1201" width="11.33203125" style="36" bestFit="1" customWidth="1"/>
    <col min="1202" max="1202" width="22.33203125" style="36" customWidth="1"/>
    <col min="1203" max="1203" width="0.6640625" style="36" customWidth="1"/>
    <col min="1204" max="1204" width="9.33203125" style="36" customWidth="1"/>
    <col min="1205" max="1205" width="10.6640625" style="36" customWidth="1"/>
    <col min="1206" max="1206" width="12" style="36" bestFit="1" customWidth="1"/>
    <col min="1207" max="1207" width="11.33203125" style="36" bestFit="1" customWidth="1"/>
    <col min="1208" max="1450" width="9.109375" style="36"/>
    <col min="1451" max="1451" width="0.77734375" style="36" customWidth="1"/>
    <col min="1452" max="1452" width="7.88671875" style="36" bestFit="1" customWidth="1"/>
    <col min="1453" max="1453" width="7.88671875" style="36" customWidth="1"/>
    <col min="1454" max="1454" width="81.33203125" style="36" customWidth="1"/>
    <col min="1455" max="1455" width="3.6640625" style="36" bestFit="1" customWidth="1"/>
    <col min="1456" max="1456" width="12.6640625" style="36" customWidth="1"/>
    <col min="1457" max="1457" width="11.33203125" style="36" bestFit="1" customWidth="1"/>
    <col min="1458" max="1458" width="22.33203125" style="36" customWidth="1"/>
    <col min="1459" max="1459" width="0.6640625" style="36" customWidth="1"/>
    <col min="1460" max="1460" width="9.33203125" style="36" customWidth="1"/>
    <col min="1461" max="1461" width="10.6640625" style="36" customWidth="1"/>
    <col min="1462" max="1462" width="12" style="36" bestFit="1" customWidth="1"/>
    <col min="1463" max="1463" width="11.33203125" style="36" bestFit="1" customWidth="1"/>
    <col min="1464" max="1706" width="9.109375" style="36"/>
    <col min="1707" max="1707" width="0.77734375" style="36" customWidth="1"/>
    <col min="1708" max="1708" width="7.88671875" style="36" bestFit="1" customWidth="1"/>
    <col min="1709" max="1709" width="7.88671875" style="36" customWidth="1"/>
    <col min="1710" max="1710" width="81.33203125" style="36" customWidth="1"/>
    <col min="1711" max="1711" width="3.6640625" style="36" bestFit="1" customWidth="1"/>
    <col min="1712" max="1712" width="12.6640625" style="36" customWidth="1"/>
    <col min="1713" max="1713" width="11.33203125" style="36" bestFit="1" customWidth="1"/>
    <col min="1714" max="1714" width="22.33203125" style="36" customWidth="1"/>
    <col min="1715" max="1715" width="0.6640625" style="36" customWidth="1"/>
    <col min="1716" max="1716" width="9.33203125" style="36" customWidth="1"/>
    <col min="1717" max="1717" width="10.6640625" style="36" customWidth="1"/>
    <col min="1718" max="1718" width="12" style="36" bestFit="1" customWidth="1"/>
    <col min="1719" max="1719" width="11.33203125" style="36" bestFit="1" customWidth="1"/>
    <col min="1720" max="1962" width="9.109375" style="36"/>
    <col min="1963" max="1963" width="0.77734375" style="36" customWidth="1"/>
    <col min="1964" max="1964" width="7.88671875" style="36" bestFit="1" customWidth="1"/>
    <col min="1965" max="1965" width="7.88671875" style="36" customWidth="1"/>
    <col min="1966" max="1966" width="81.33203125" style="36" customWidth="1"/>
    <col min="1967" max="1967" width="3.6640625" style="36" bestFit="1" customWidth="1"/>
    <col min="1968" max="1968" width="12.6640625" style="36" customWidth="1"/>
    <col min="1969" max="1969" width="11.33203125" style="36" bestFit="1" customWidth="1"/>
    <col min="1970" max="1970" width="22.33203125" style="36" customWidth="1"/>
    <col min="1971" max="1971" width="0.6640625" style="36" customWidth="1"/>
    <col min="1972" max="1972" width="9.33203125" style="36" customWidth="1"/>
    <col min="1973" max="1973" width="10.6640625" style="36" customWidth="1"/>
    <col min="1974" max="1974" width="12" style="36" bestFit="1" customWidth="1"/>
    <col min="1975" max="1975" width="11.33203125" style="36" bestFit="1" customWidth="1"/>
    <col min="1976" max="2218" width="9.109375" style="36"/>
    <col min="2219" max="2219" width="0.77734375" style="36" customWidth="1"/>
    <col min="2220" max="2220" width="7.88671875" style="36" bestFit="1" customWidth="1"/>
    <col min="2221" max="2221" width="7.88671875" style="36" customWidth="1"/>
    <col min="2222" max="2222" width="81.33203125" style="36" customWidth="1"/>
    <col min="2223" max="2223" width="3.6640625" style="36" bestFit="1" customWidth="1"/>
    <col min="2224" max="2224" width="12.6640625" style="36" customWidth="1"/>
    <col min="2225" max="2225" width="11.33203125" style="36" bestFit="1" customWidth="1"/>
    <col min="2226" max="2226" width="22.33203125" style="36" customWidth="1"/>
    <col min="2227" max="2227" width="0.6640625" style="36" customWidth="1"/>
    <col min="2228" max="2228" width="9.33203125" style="36" customWidth="1"/>
    <col min="2229" max="2229" width="10.6640625" style="36" customWidth="1"/>
    <col min="2230" max="2230" width="12" style="36" bestFit="1" customWidth="1"/>
    <col min="2231" max="2231" width="11.33203125" style="36" bestFit="1" customWidth="1"/>
    <col min="2232" max="2474" width="9.109375" style="36"/>
    <col min="2475" max="2475" width="0.77734375" style="36" customWidth="1"/>
    <col min="2476" max="2476" width="7.88671875" style="36" bestFit="1" customWidth="1"/>
    <col min="2477" max="2477" width="7.88671875" style="36" customWidth="1"/>
    <col min="2478" max="2478" width="81.33203125" style="36" customWidth="1"/>
    <col min="2479" max="2479" width="3.6640625" style="36" bestFit="1" customWidth="1"/>
    <col min="2480" max="2480" width="12.6640625" style="36" customWidth="1"/>
    <col min="2481" max="2481" width="11.33203125" style="36" bestFit="1" customWidth="1"/>
    <col min="2482" max="2482" width="22.33203125" style="36" customWidth="1"/>
    <col min="2483" max="2483" width="0.6640625" style="36" customWidth="1"/>
    <col min="2484" max="2484" width="9.33203125" style="36" customWidth="1"/>
    <col min="2485" max="2485" width="10.6640625" style="36" customWidth="1"/>
    <col min="2486" max="2486" width="12" style="36" bestFit="1" customWidth="1"/>
    <col min="2487" max="2487" width="11.33203125" style="36" bestFit="1" customWidth="1"/>
    <col min="2488" max="2730" width="9.109375" style="36"/>
    <col min="2731" max="2731" width="0.77734375" style="36" customWidth="1"/>
    <col min="2732" max="2732" width="7.88671875" style="36" bestFit="1" customWidth="1"/>
    <col min="2733" max="2733" width="7.88671875" style="36" customWidth="1"/>
    <col min="2734" max="2734" width="81.33203125" style="36" customWidth="1"/>
    <col min="2735" max="2735" width="3.6640625" style="36" bestFit="1" customWidth="1"/>
    <col min="2736" max="2736" width="12.6640625" style="36" customWidth="1"/>
    <col min="2737" max="2737" width="11.33203125" style="36" bestFit="1" customWidth="1"/>
    <col min="2738" max="2738" width="22.33203125" style="36" customWidth="1"/>
    <col min="2739" max="2739" width="0.6640625" style="36" customWidth="1"/>
    <col min="2740" max="2740" width="9.33203125" style="36" customWidth="1"/>
    <col min="2741" max="2741" width="10.6640625" style="36" customWidth="1"/>
    <col min="2742" max="2742" width="12" style="36" bestFit="1" customWidth="1"/>
    <col min="2743" max="2743" width="11.33203125" style="36" bestFit="1" customWidth="1"/>
    <col min="2744" max="2986" width="9.109375" style="36"/>
    <col min="2987" max="2987" width="0.77734375" style="36" customWidth="1"/>
    <col min="2988" max="2988" width="7.88671875" style="36" bestFit="1" customWidth="1"/>
    <col min="2989" max="2989" width="7.88671875" style="36" customWidth="1"/>
    <col min="2990" max="2990" width="81.33203125" style="36" customWidth="1"/>
    <col min="2991" max="2991" width="3.6640625" style="36" bestFit="1" customWidth="1"/>
    <col min="2992" max="2992" width="12.6640625" style="36" customWidth="1"/>
    <col min="2993" max="2993" width="11.33203125" style="36" bestFit="1" customWidth="1"/>
    <col min="2994" max="2994" width="22.33203125" style="36" customWidth="1"/>
    <col min="2995" max="2995" width="0.6640625" style="36" customWidth="1"/>
    <col min="2996" max="2996" width="9.33203125" style="36" customWidth="1"/>
    <col min="2997" max="2997" width="10.6640625" style="36" customWidth="1"/>
    <col min="2998" max="2998" width="12" style="36" bestFit="1" customWidth="1"/>
    <col min="2999" max="2999" width="11.33203125" style="36" bestFit="1" customWidth="1"/>
    <col min="3000" max="3242" width="9.109375" style="36"/>
    <col min="3243" max="3243" width="0.77734375" style="36" customWidth="1"/>
    <col min="3244" max="3244" width="7.88671875" style="36" bestFit="1" customWidth="1"/>
    <col min="3245" max="3245" width="7.88671875" style="36" customWidth="1"/>
    <col min="3246" max="3246" width="81.33203125" style="36" customWidth="1"/>
    <col min="3247" max="3247" width="3.6640625" style="36" bestFit="1" customWidth="1"/>
    <col min="3248" max="3248" width="12.6640625" style="36" customWidth="1"/>
    <col min="3249" max="3249" width="11.33203125" style="36" bestFit="1" customWidth="1"/>
    <col min="3250" max="3250" width="22.33203125" style="36" customWidth="1"/>
    <col min="3251" max="3251" width="0.6640625" style="36" customWidth="1"/>
    <col min="3252" max="3252" width="9.33203125" style="36" customWidth="1"/>
    <col min="3253" max="3253" width="10.6640625" style="36" customWidth="1"/>
    <col min="3254" max="3254" width="12" style="36" bestFit="1" customWidth="1"/>
    <col min="3255" max="3255" width="11.33203125" style="36" bestFit="1" customWidth="1"/>
    <col min="3256" max="3498" width="9.109375" style="36"/>
    <col min="3499" max="3499" width="0.77734375" style="36" customWidth="1"/>
    <col min="3500" max="3500" width="7.88671875" style="36" bestFit="1" customWidth="1"/>
    <col min="3501" max="3501" width="7.88671875" style="36" customWidth="1"/>
    <col min="3502" max="3502" width="81.33203125" style="36" customWidth="1"/>
    <col min="3503" max="3503" width="3.6640625" style="36" bestFit="1" customWidth="1"/>
    <col min="3504" max="3504" width="12.6640625" style="36" customWidth="1"/>
    <col min="3505" max="3505" width="11.33203125" style="36" bestFit="1" customWidth="1"/>
    <col min="3506" max="3506" width="22.33203125" style="36" customWidth="1"/>
    <col min="3507" max="3507" width="0.6640625" style="36" customWidth="1"/>
    <col min="3508" max="3508" width="9.33203125" style="36" customWidth="1"/>
    <col min="3509" max="3509" width="10.6640625" style="36" customWidth="1"/>
    <col min="3510" max="3510" width="12" style="36" bestFit="1" customWidth="1"/>
    <col min="3511" max="3511" width="11.33203125" style="36" bestFit="1" customWidth="1"/>
    <col min="3512" max="3754" width="9.109375" style="36"/>
    <col min="3755" max="3755" width="0.77734375" style="36" customWidth="1"/>
    <col min="3756" max="3756" width="7.88671875" style="36" bestFit="1" customWidth="1"/>
    <col min="3757" max="3757" width="7.88671875" style="36" customWidth="1"/>
    <col min="3758" max="3758" width="81.33203125" style="36" customWidth="1"/>
    <col min="3759" max="3759" width="3.6640625" style="36" bestFit="1" customWidth="1"/>
    <col min="3760" max="3760" width="12.6640625" style="36" customWidth="1"/>
    <col min="3761" max="3761" width="11.33203125" style="36" bestFit="1" customWidth="1"/>
    <col min="3762" max="3762" width="22.33203125" style="36" customWidth="1"/>
    <col min="3763" max="3763" width="0.6640625" style="36" customWidth="1"/>
    <col min="3764" max="3764" width="9.33203125" style="36" customWidth="1"/>
    <col min="3765" max="3765" width="10.6640625" style="36" customWidth="1"/>
    <col min="3766" max="3766" width="12" style="36" bestFit="1" customWidth="1"/>
    <col min="3767" max="3767" width="11.33203125" style="36" bestFit="1" customWidth="1"/>
    <col min="3768" max="4010" width="9.109375" style="36"/>
    <col min="4011" max="4011" width="0.77734375" style="36" customWidth="1"/>
    <col min="4012" max="4012" width="7.88671875" style="36" bestFit="1" customWidth="1"/>
    <col min="4013" max="4013" width="7.88671875" style="36" customWidth="1"/>
    <col min="4014" max="4014" width="81.33203125" style="36" customWidth="1"/>
    <col min="4015" max="4015" width="3.6640625" style="36" bestFit="1" customWidth="1"/>
    <col min="4016" max="4016" width="12.6640625" style="36" customWidth="1"/>
    <col min="4017" max="4017" width="11.33203125" style="36" bestFit="1" customWidth="1"/>
    <col min="4018" max="4018" width="22.33203125" style="36" customWidth="1"/>
    <col min="4019" max="4019" width="0.6640625" style="36" customWidth="1"/>
    <col min="4020" max="4020" width="9.33203125" style="36" customWidth="1"/>
    <col min="4021" max="4021" width="10.6640625" style="36" customWidth="1"/>
    <col min="4022" max="4022" width="12" style="36" bestFit="1" customWidth="1"/>
    <col min="4023" max="4023" width="11.33203125" style="36" bestFit="1" customWidth="1"/>
    <col min="4024" max="4266" width="9.109375" style="36"/>
    <col min="4267" max="4267" width="0.77734375" style="36" customWidth="1"/>
    <col min="4268" max="4268" width="7.88671875" style="36" bestFit="1" customWidth="1"/>
    <col min="4269" max="4269" width="7.88671875" style="36" customWidth="1"/>
    <col min="4270" max="4270" width="81.33203125" style="36" customWidth="1"/>
    <col min="4271" max="4271" width="3.6640625" style="36" bestFit="1" customWidth="1"/>
    <col min="4272" max="4272" width="12.6640625" style="36" customWidth="1"/>
    <col min="4273" max="4273" width="11.33203125" style="36" bestFit="1" customWidth="1"/>
    <col min="4274" max="4274" width="22.33203125" style="36" customWidth="1"/>
    <col min="4275" max="4275" width="0.6640625" style="36" customWidth="1"/>
    <col min="4276" max="4276" width="9.33203125" style="36" customWidth="1"/>
    <col min="4277" max="4277" width="10.6640625" style="36" customWidth="1"/>
    <col min="4278" max="4278" width="12" style="36" bestFit="1" customWidth="1"/>
    <col min="4279" max="4279" width="11.33203125" style="36" bestFit="1" customWidth="1"/>
    <col min="4280" max="4522" width="9.109375" style="36"/>
    <col min="4523" max="4523" width="0.77734375" style="36" customWidth="1"/>
    <col min="4524" max="4524" width="7.88671875" style="36" bestFit="1" customWidth="1"/>
    <col min="4525" max="4525" width="7.88671875" style="36" customWidth="1"/>
    <col min="4526" max="4526" width="81.33203125" style="36" customWidth="1"/>
    <col min="4527" max="4527" width="3.6640625" style="36" bestFit="1" customWidth="1"/>
    <col min="4528" max="4528" width="12.6640625" style="36" customWidth="1"/>
    <col min="4529" max="4529" width="11.33203125" style="36" bestFit="1" customWidth="1"/>
    <col min="4530" max="4530" width="22.33203125" style="36" customWidth="1"/>
    <col min="4531" max="4531" width="0.6640625" style="36" customWidth="1"/>
    <col min="4532" max="4532" width="9.33203125" style="36" customWidth="1"/>
    <col min="4533" max="4533" width="10.6640625" style="36" customWidth="1"/>
    <col min="4534" max="4534" width="12" style="36" bestFit="1" customWidth="1"/>
    <col min="4535" max="4535" width="11.33203125" style="36" bestFit="1" customWidth="1"/>
    <col min="4536" max="4778" width="9.109375" style="36"/>
    <col min="4779" max="4779" width="0.77734375" style="36" customWidth="1"/>
    <col min="4780" max="4780" width="7.88671875" style="36" bestFit="1" customWidth="1"/>
    <col min="4781" max="4781" width="7.88671875" style="36" customWidth="1"/>
    <col min="4782" max="4782" width="81.33203125" style="36" customWidth="1"/>
    <col min="4783" max="4783" width="3.6640625" style="36" bestFit="1" customWidth="1"/>
    <col min="4784" max="4784" width="12.6640625" style="36" customWidth="1"/>
    <col min="4785" max="4785" width="11.33203125" style="36" bestFit="1" customWidth="1"/>
    <col min="4786" max="4786" width="22.33203125" style="36" customWidth="1"/>
    <col min="4787" max="4787" width="0.6640625" style="36" customWidth="1"/>
    <col min="4788" max="4788" width="9.33203125" style="36" customWidth="1"/>
    <col min="4789" max="4789" width="10.6640625" style="36" customWidth="1"/>
    <col min="4790" max="4790" width="12" style="36" bestFit="1" customWidth="1"/>
    <col min="4791" max="4791" width="11.33203125" style="36" bestFit="1" customWidth="1"/>
    <col min="4792" max="5034" width="9.109375" style="36"/>
    <col min="5035" max="5035" width="0.77734375" style="36" customWidth="1"/>
    <col min="5036" max="5036" width="7.88671875" style="36" bestFit="1" customWidth="1"/>
    <col min="5037" max="5037" width="7.88671875" style="36" customWidth="1"/>
    <col min="5038" max="5038" width="81.33203125" style="36" customWidth="1"/>
    <col min="5039" max="5039" width="3.6640625" style="36" bestFit="1" customWidth="1"/>
    <col min="5040" max="5040" width="12.6640625" style="36" customWidth="1"/>
    <col min="5041" max="5041" width="11.33203125" style="36" bestFit="1" customWidth="1"/>
    <col min="5042" max="5042" width="22.33203125" style="36" customWidth="1"/>
    <col min="5043" max="5043" width="0.6640625" style="36" customWidth="1"/>
    <col min="5044" max="5044" width="9.33203125" style="36" customWidth="1"/>
    <col min="5045" max="5045" width="10.6640625" style="36" customWidth="1"/>
    <col min="5046" max="5046" width="12" style="36" bestFit="1" customWidth="1"/>
    <col min="5047" max="5047" width="11.33203125" style="36" bestFit="1" customWidth="1"/>
    <col min="5048" max="5290" width="9.109375" style="36"/>
    <col min="5291" max="5291" width="0.77734375" style="36" customWidth="1"/>
    <col min="5292" max="5292" width="7.88671875" style="36" bestFit="1" customWidth="1"/>
    <col min="5293" max="5293" width="7.88671875" style="36" customWidth="1"/>
    <col min="5294" max="5294" width="81.33203125" style="36" customWidth="1"/>
    <col min="5295" max="5295" width="3.6640625" style="36" bestFit="1" customWidth="1"/>
    <col min="5296" max="5296" width="12.6640625" style="36" customWidth="1"/>
    <col min="5297" max="5297" width="11.33203125" style="36" bestFit="1" customWidth="1"/>
    <col min="5298" max="5298" width="22.33203125" style="36" customWidth="1"/>
    <col min="5299" max="5299" width="0.6640625" style="36" customWidth="1"/>
    <col min="5300" max="5300" width="9.33203125" style="36" customWidth="1"/>
    <col min="5301" max="5301" width="10.6640625" style="36" customWidth="1"/>
    <col min="5302" max="5302" width="12" style="36" bestFit="1" customWidth="1"/>
    <col min="5303" max="5303" width="11.33203125" style="36" bestFit="1" customWidth="1"/>
    <col min="5304" max="5546" width="9.109375" style="36"/>
    <col min="5547" max="5547" width="0.77734375" style="36" customWidth="1"/>
    <col min="5548" max="5548" width="7.88671875" style="36" bestFit="1" customWidth="1"/>
    <col min="5549" max="5549" width="7.88671875" style="36" customWidth="1"/>
    <col min="5550" max="5550" width="81.33203125" style="36" customWidth="1"/>
    <col min="5551" max="5551" width="3.6640625" style="36" bestFit="1" customWidth="1"/>
    <col min="5552" max="5552" width="12.6640625" style="36" customWidth="1"/>
    <col min="5553" max="5553" width="11.33203125" style="36" bestFit="1" customWidth="1"/>
    <col min="5554" max="5554" width="22.33203125" style="36" customWidth="1"/>
    <col min="5555" max="5555" width="0.6640625" style="36" customWidth="1"/>
    <col min="5556" max="5556" width="9.33203125" style="36" customWidth="1"/>
    <col min="5557" max="5557" width="10.6640625" style="36" customWidth="1"/>
    <col min="5558" max="5558" width="12" style="36" bestFit="1" customWidth="1"/>
    <col min="5559" max="5559" width="11.33203125" style="36" bestFit="1" customWidth="1"/>
    <col min="5560" max="5802" width="9.109375" style="36"/>
    <col min="5803" max="5803" width="0.77734375" style="36" customWidth="1"/>
    <col min="5804" max="5804" width="7.88671875" style="36" bestFit="1" customWidth="1"/>
    <col min="5805" max="5805" width="7.88671875" style="36" customWidth="1"/>
    <col min="5806" max="5806" width="81.33203125" style="36" customWidth="1"/>
    <col min="5807" max="5807" width="3.6640625" style="36" bestFit="1" customWidth="1"/>
    <col min="5808" max="5808" width="12.6640625" style="36" customWidth="1"/>
    <col min="5809" max="5809" width="11.33203125" style="36" bestFit="1" customWidth="1"/>
    <col min="5810" max="5810" width="22.33203125" style="36" customWidth="1"/>
    <col min="5811" max="5811" width="0.6640625" style="36" customWidth="1"/>
    <col min="5812" max="5812" width="9.33203125" style="36" customWidth="1"/>
    <col min="5813" max="5813" width="10.6640625" style="36" customWidth="1"/>
    <col min="5814" max="5814" width="12" style="36" bestFit="1" customWidth="1"/>
    <col min="5815" max="5815" width="11.33203125" style="36" bestFit="1" customWidth="1"/>
    <col min="5816" max="6058" width="9.109375" style="36"/>
    <col min="6059" max="6059" width="0.77734375" style="36" customWidth="1"/>
    <col min="6060" max="6060" width="7.88671875" style="36" bestFit="1" customWidth="1"/>
    <col min="6061" max="6061" width="7.88671875" style="36" customWidth="1"/>
    <col min="6062" max="6062" width="81.33203125" style="36" customWidth="1"/>
    <col min="6063" max="6063" width="3.6640625" style="36" bestFit="1" customWidth="1"/>
    <col min="6064" max="6064" width="12.6640625" style="36" customWidth="1"/>
    <col min="6065" max="6065" width="11.33203125" style="36" bestFit="1" customWidth="1"/>
    <col min="6066" max="6066" width="22.33203125" style="36" customWidth="1"/>
    <col min="6067" max="6067" width="0.6640625" style="36" customWidth="1"/>
    <col min="6068" max="6068" width="9.33203125" style="36" customWidth="1"/>
    <col min="6069" max="6069" width="10.6640625" style="36" customWidth="1"/>
    <col min="6070" max="6070" width="12" style="36" bestFit="1" customWidth="1"/>
    <col min="6071" max="6071" width="11.33203125" style="36" bestFit="1" customWidth="1"/>
    <col min="6072" max="6314" width="9.109375" style="36"/>
    <col min="6315" max="6315" width="0.77734375" style="36" customWidth="1"/>
    <col min="6316" max="6316" width="7.88671875" style="36" bestFit="1" customWidth="1"/>
    <col min="6317" max="6317" width="7.88671875" style="36" customWidth="1"/>
    <col min="6318" max="6318" width="81.33203125" style="36" customWidth="1"/>
    <col min="6319" max="6319" width="3.6640625" style="36" bestFit="1" customWidth="1"/>
    <col min="6320" max="6320" width="12.6640625" style="36" customWidth="1"/>
    <col min="6321" max="6321" width="11.33203125" style="36" bestFit="1" customWidth="1"/>
    <col min="6322" max="6322" width="22.33203125" style="36" customWidth="1"/>
    <col min="6323" max="6323" width="0.6640625" style="36" customWidth="1"/>
    <col min="6324" max="6324" width="9.33203125" style="36" customWidth="1"/>
    <col min="6325" max="6325" width="10.6640625" style="36" customWidth="1"/>
    <col min="6326" max="6326" width="12" style="36" bestFit="1" customWidth="1"/>
    <col min="6327" max="6327" width="11.33203125" style="36" bestFit="1" customWidth="1"/>
    <col min="6328" max="6570" width="9.109375" style="36"/>
    <col min="6571" max="6571" width="0.77734375" style="36" customWidth="1"/>
    <col min="6572" max="6572" width="7.88671875" style="36" bestFit="1" customWidth="1"/>
    <col min="6573" max="6573" width="7.88671875" style="36" customWidth="1"/>
    <col min="6574" max="6574" width="81.33203125" style="36" customWidth="1"/>
    <col min="6575" max="6575" width="3.6640625" style="36" bestFit="1" customWidth="1"/>
    <col min="6576" max="6576" width="12.6640625" style="36" customWidth="1"/>
    <col min="6577" max="6577" width="11.33203125" style="36" bestFit="1" customWidth="1"/>
    <col min="6578" max="6578" width="22.33203125" style="36" customWidth="1"/>
    <col min="6579" max="6579" width="0.6640625" style="36" customWidth="1"/>
    <col min="6580" max="6580" width="9.33203125" style="36" customWidth="1"/>
    <col min="6581" max="6581" width="10.6640625" style="36" customWidth="1"/>
    <col min="6582" max="6582" width="12" style="36" bestFit="1" customWidth="1"/>
    <col min="6583" max="6583" width="11.33203125" style="36" bestFit="1" customWidth="1"/>
    <col min="6584" max="6826" width="9.109375" style="36"/>
    <col min="6827" max="6827" width="0.77734375" style="36" customWidth="1"/>
    <col min="6828" max="6828" width="7.88671875" style="36" bestFit="1" customWidth="1"/>
    <col min="6829" max="6829" width="7.88671875" style="36" customWidth="1"/>
    <col min="6830" max="6830" width="81.33203125" style="36" customWidth="1"/>
    <col min="6831" max="6831" width="3.6640625" style="36" bestFit="1" customWidth="1"/>
    <col min="6832" max="6832" width="12.6640625" style="36" customWidth="1"/>
    <col min="6833" max="6833" width="11.33203125" style="36" bestFit="1" customWidth="1"/>
    <col min="6834" max="6834" width="22.33203125" style="36" customWidth="1"/>
    <col min="6835" max="6835" width="0.6640625" style="36" customWidth="1"/>
    <col min="6836" max="6836" width="9.33203125" style="36" customWidth="1"/>
    <col min="6837" max="6837" width="10.6640625" style="36" customWidth="1"/>
    <col min="6838" max="6838" width="12" style="36" bestFit="1" customWidth="1"/>
    <col min="6839" max="6839" width="11.33203125" style="36" bestFit="1" customWidth="1"/>
    <col min="6840" max="7082" width="9.109375" style="36"/>
    <col min="7083" max="7083" width="0.77734375" style="36" customWidth="1"/>
    <col min="7084" max="7084" width="7.88671875" style="36" bestFit="1" customWidth="1"/>
    <col min="7085" max="7085" width="7.88671875" style="36" customWidth="1"/>
    <col min="7086" max="7086" width="81.33203125" style="36" customWidth="1"/>
    <col min="7087" max="7087" width="3.6640625" style="36" bestFit="1" customWidth="1"/>
    <col min="7088" max="7088" width="12.6640625" style="36" customWidth="1"/>
    <col min="7089" max="7089" width="11.33203125" style="36" bestFit="1" customWidth="1"/>
    <col min="7090" max="7090" width="22.33203125" style="36" customWidth="1"/>
    <col min="7091" max="7091" width="0.6640625" style="36" customWidth="1"/>
    <col min="7092" max="7092" width="9.33203125" style="36" customWidth="1"/>
    <col min="7093" max="7093" width="10.6640625" style="36" customWidth="1"/>
    <col min="7094" max="7094" width="12" style="36" bestFit="1" customWidth="1"/>
    <col min="7095" max="7095" width="11.33203125" style="36" bestFit="1" customWidth="1"/>
    <col min="7096" max="7338" width="9.109375" style="36"/>
    <col min="7339" max="7339" width="0.77734375" style="36" customWidth="1"/>
    <col min="7340" max="7340" width="7.88671875" style="36" bestFit="1" customWidth="1"/>
    <col min="7341" max="7341" width="7.88671875" style="36" customWidth="1"/>
    <col min="7342" max="7342" width="81.33203125" style="36" customWidth="1"/>
    <col min="7343" max="7343" width="3.6640625" style="36" bestFit="1" customWidth="1"/>
    <col min="7344" max="7344" width="12.6640625" style="36" customWidth="1"/>
    <col min="7345" max="7345" width="11.33203125" style="36" bestFit="1" customWidth="1"/>
    <col min="7346" max="7346" width="22.33203125" style="36" customWidth="1"/>
    <col min="7347" max="7347" width="0.6640625" style="36" customWidth="1"/>
    <col min="7348" max="7348" width="9.33203125" style="36" customWidth="1"/>
    <col min="7349" max="7349" width="10.6640625" style="36" customWidth="1"/>
    <col min="7350" max="7350" width="12" style="36" bestFit="1" customWidth="1"/>
    <col min="7351" max="7351" width="11.33203125" style="36" bestFit="1" customWidth="1"/>
    <col min="7352" max="7594" width="9.109375" style="36"/>
    <col min="7595" max="7595" width="0.77734375" style="36" customWidth="1"/>
    <col min="7596" max="7596" width="7.88671875" style="36" bestFit="1" customWidth="1"/>
    <col min="7597" max="7597" width="7.88671875" style="36" customWidth="1"/>
    <col min="7598" max="7598" width="81.33203125" style="36" customWidth="1"/>
    <col min="7599" max="7599" width="3.6640625" style="36" bestFit="1" customWidth="1"/>
    <col min="7600" max="7600" width="12.6640625" style="36" customWidth="1"/>
    <col min="7601" max="7601" width="11.33203125" style="36" bestFit="1" customWidth="1"/>
    <col min="7602" max="7602" width="22.33203125" style="36" customWidth="1"/>
    <col min="7603" max="7603" width="0.6640625" style="36" customWidth="1"/>
    <col min="7604" max="7604" width="9.33203125" style="36" customWidth="1"/>
    <col min="7605" max="7605" width="10.6640625" style="36" customWidth="1"/>
    <col min="7606" max="7606" width="12" style="36" bestFit="1" customWidth="1"/>
    <col min="7607" max="7607" width="11.33203125" style="36" bestFit="1" customWidth="1"/>
    <col min="7608" max="7850" width="9.109375" style="36"/>
    <col min="7851" max="7851" width="0.77734375" style="36" customWidth="1"/>
    <col min="7852" max="7852" width="7.88671875" style="36" bestFit="1" customWidth="1"/>
    <col min="7853" max="7853" width="7.88671875" style="36" customWidth="1"/>
    <col min="7854" max="7854" width="81.33203125" style="36" customWidth="1"/>
    <col min="7855" max="7855" width="3.6640625" style="36" bestFit="1" customWidth="1"/>
    <col min="7856" max="7856" width="12.6640625" style="36" customWidth="1"/>
    <col min="7857" max="7857" width="11.33203125" style="36" bestFit="1" customWidth="1"/>
    <col min="7858" max="7858" width="22.33203125" style="36" customWidth="1"/>
    <col min="7859" max="7859" width="0.6640625" style="36" customWidth="1"/>
    <col min="7860" max="7860" width="9.33203125" style="36" customWidth="1"/>
    <col min="7861" max="7861" width="10.6640625" style="36" customWidth="1"/>
    <col min="7862" max="7862" width="12" style="36" bestFit="1" customWidth="1"/>
    <col min="7863" max="7863" width="11.33203125" style="36" bestFit="1" customWidth="1"/>
    <col min="7864" max="8106" width="9.109375" style="36"/>
    <col min="8107" max="8107" width="0.77734375" style="36" customWidth="1"/>
    <col min="8108" max="8108" width="7.88671875" style="36" bestFit="1" customWidth="1"/>
    <col min="8109" max="8109" width="7.88671875" style="36" customWidth="1"/>
    <col min="8110" max="8110" width="81.33203125" style="36" customWidth="1"/>
    <col min="8111" max="8111" width="3.6640625" style="36" bestFit="1" customWidth="1"/>
    <col min="8112" max="8112" width="12.6640625" style="36" customWidth="1"/>
    <col min="8113" max="8113" width="11.33203125" style="36" bestFit="1" customWidth="1"/>
    <col min="8114" max="8114" width="22.33203125" style="36" customWidth="1"/>
    <col min="8115" max="8115" width="0.6640625" style="36" customWidth="1"/>
    <col min="8116" max="8116" width="9.33203125" style="36" customWidth="1"/>
    <col min="8117" max="8117" width="10.6640625" style="36" customWidth="1"/>
    <col min="8118" max="8118" width="12" style="36" bestFit="1" customWidth="1"/>
    <col min="8119" max="8119" width="11.33203125" style="36" bestFit="1" customWidth="1"/>
    <col min="8120" max="8362" width="9.109375" style="36"/>
    <col min="8363" max="8363" width="0.77734375" style="36" customWidth="1"/>
    <col min="8364" max="8364" width="7.88671875" style="36" bestFit="1" customWidth="1"/>
    <col min="8365" max="8365" width="7.88671875" style="36" customWidth="1"/>
    <col min="8366" max="8366" width="81.33203125" style="36" customWidth="1"/>
    <col min="8367" max="8367" width="3.6640625" style="36" bestFit="1" customWidth="1"/>
    <col min="8368" max="8368" width="12.6640625" style="36" customWidth="1"/>
    <col min="8369" max="8369" width="11.33203125" style="36" bestFit="1" customWidth="1"/>
    <col min="8370" max="8370" width="22.33203125" style="36" customWidth="1"/>
    <col min="8371" max="8371" width="0.6640625" style="36" customWidth="1"/>
    <col min="8372" max="8372" width="9.33203125" style="36" customWidth="1"/>
    <col min="8373" max="8373" width="10.6640625" style="36" customWidth="1"/>
    <col min="8374" max="8374" width="12" style="36" bestFit="1" customWidth="1"/>
    <col min="8375" max="8375" width="11.33203125" style="36" bestFit="1" customWidth="1"/>
    <col min="8376" max="8618" width="9.109375" style="36"/>
    <col min="8619" max="8619" width="0.77734375" style="36" customWidth="1"/>
    <col min="8620" max="8620" width="7.88671875" style="36" bestFit="1" customWidth="1"/>
    <col min="8621" max="8621" width="7.88671875" style="36" customWidth="1"/>
    <col min="8622" max="8622" width="81.33203125" style="36" customWidth="1"/>
    <col min="8623" max="8623" width="3.6640625" style="36" bestFit="1" customWidth="1"/>
    <col min="8624" max="8624" width="12.6640625" style="36" customWidth="1"/>
    <col min="8625" max="8625" width="11.33203125" style="36" bestFit="1" customWidth="1"/>
    <col min="8626" max="8626" width="22.33203125" style="36" customWidth="1"/>
    <col min="8627" max="8627" width="0.6640625" style="36" customWidth="1"/>
    <col min="8628" max="8628" width="9.33203125" style="36" customWidth="1"/>
    <col min="8629" max="8629" width="10.6640625" style="36" customWidth="1"/>
    <col min="8630" max="8630" width="12" style="36" bestFit="1" customWidth="1"/>
    <col min="8631" max="8631" width="11.33203125" style="36" bestFit="1" customWidth="1"/>
    <col min="8632" max="8874" width="9.109375" style="36"/>
    <col min="8875" max="8875" width="0.77734375" style="36" customWidth="1"/>
    <col min="8876" max="8876" width="7.88671875" style="36" bestFit="1" customWidth="1"/>
    <col min="8877" max="8877" width="7.88671875" style="36" customWidth="1"/>
    <col min="8878" max="8878" width="81.33203125" style="36" customWidth="1"/>
    <col min="8879" max="8879" width="3.6640625" style="36" bestFit="1" customWidth="1"/>
    <col min="8880" max="8880" width="12.6640625" style="36" customWidth="1"/>
    <col min="8881" max="8881" width="11.33203125" style="36" bestFit="1" customWidth="1"/>
    <col min="8882" max="8882" width="22.33203125" style="36" customWidth="1"/>
    <col min="8883" max="8883" width="0.6640625" style="36" customWidth="1"/>
    <col min="8884" max="8884" width="9.33203125" style="36" customWidth="1"/>
    <col min="8885" max="8885" width="10.6640625" style="36" customWidth="1"/>
    <col min="8886" max="8886" width="12" style="36" bestFit="1" customWidth="1"/>
    <col min="8887" max="8887" width="11.33203125" style="36" bestFit="1" customWidth="1"/>
    <col min="8888" max="9130" width="9.109375" style="36"/>
    <col min="9131" max="9131" width="0.77734375" style="36" customWidth="1"/>
    <col min="9132" max="9132" width="7.88671875" style="36" bestFit="1" customWidth="1"/>
    <col min="9133" max="9133" width="7.88671875" style="36" customWidth="1"/>
    <col min="9134" max="9134" width="81.33203125" style="36" customWidth="1"/>
    <col min="9135" max="9135" width="3.6640625" style="36" bestFit="1" customWidth="1"/>
    <col min="9136" max="9136" width="12.6640625" style="36" customWidth="1"/>
    <col min="9137" max="9137" width="11.33203125" style="36" bestFit="1" customWidth="1"/>
    <col min="9138" max="9138" width="22.33203125" style="36" customWidth="1"/>
    <col min="9139" max="9139" width="0.6640625" style="36" customWidth="1"/>
    <col min="9140" max="9140" width="9.33203125" style="36" customWidth="1"/>
    <col min="9141" max="9141" width="10.6640625" style="36" customWidth="1"/>
    <col min="9142" max="9142" width="12" style="36" bestFit="1" customWidth="1"/>
    <col min="9143" max="9143" width="11.33203125" style="36" bestFit="1" customWidth="1"/>
    <col min="9144" max="9386" width="9.109375" style="36"/>
    <col min="9387" max="9387" width="0.77734375" style="36" customWidth="1"/>
    <col min="9388" max="9388" width="7.88671875" style="36" bestFit="1" customWidth="1"/>
    <col min="9389" max="9389" width="7.88671875" style="36" customWidth="1"/>
    <col min="9390" max="9390" width="81.33203125" style="36" customWidth="1"/>
    <col min="9391" max="9391" width="3.6640625" style="36" bestFit="1" customWidth="1"/>
    <col min="9392" max="9392" width="12.6640625" style="36" customWidth="1"/>
    <col min="9393" max="9393" width="11.33203125" style="36" bestFit="1" customWidth="1"/>
    <col min="9394" max="9394" width="22.33203125" style="36" customWidth="1"/>
    <col min="9395" max="9395" width="0.6640625" style="36" customWidth="1"/>
    <col min="9396" max="9396" width="9.33203125" style="36" customWidth="1"/>
    <col min="9397" max="9397" width="10.6640625" style="36" customWidth="1"/>
    <col min="9398" max="9398" width="12" style="36" bestFit="1" customWidth="1"/>
    <col min="9399" max="9399" width="11.33203125" style="36" bestFit="1" customWidth="1"/>
    <col min="9400" max="9642" width="9.109375" style="36"/>
    <col min="9643" max="9643" width="0.77734375" style="36" customWidth="1"/>
    <col min="9644" max="9644" width="7.88671875" style="36" bestFit="1" customWidth="1"/>
    <col min="9645" max="9645" width="7.88671875" style="36" customWidth="1"/>
    <col min="9646" max="9646" width="81.33203125" style="36" customWidth="1"/>
    <col min="9647" max="9647" width="3.6640625" style="36" bestFit="1" customWidth="1"/>
    <col min="9648" max="9648" width="12.6640625" style="36" customWidth="1"/>
    <col min="9649" max="9649" width="11.33203125" style="36" bestFit="1" customWidth="1"/>
    <col min="9650" max="9650" width="22.33203125" style="36" customWidth="1"/>
    <col min="9651" max="9651" width="0.6640625" style="36" customWidth="1"/>
    <col min="9652" max="9652" width="9.33203125" style="36" customWidth="1"/>
    <col min="9653" max="9653" width="10.6640625" style="36" customWidth="1"/>
    <col min="9654" max="9654" width="12" style="36" bestFit="1" customWidth="1"/>
    <col min="9655" max="9655" width="11.33203125" style="36" bestFit="1" customWidth="1"/>
    <col min="9656" max="9898" width="9.109375" style="36"/>
    <col min="9899" max="9899" width="0.77734375" style="36" customWidth="1"/>
    <col min="9900" max="9900" width="7.88671875" style="36" bestFit="1" customWidth="1"/>
    <col min="9901" max="9901" width="7.88671875" style="36" customWidth="1"/>
    <col min="9902" max="9902" width="81.33203125" style="36" customWidth="1"/>
    <col min="9903" max="9903" width="3.6640625" style="36" bestFit="1" customWidth="1"/>
    <col min="9904" max="9904" width="12.6640625" style="36" customWidth="1"/>
    <col min="9905" max="9905" width="11.33203125" style="36" bestFit="1" customWidth="1"/>
    <col min="9906" max="9906" width="22.33203125" style="36" customWidth="1"/>
    <col min="9907" max="9907" width="0.6640625" style="36" customWidth="1"/>
    <col min="9908" max="9908" width="9.33203125" style="36" customWidth="1"/>
    <col min="9909" max="9909" width="10.6640625" style="36" customWidth="1"/>
    <col min="9910" max="9910" width="12" style="36" bestFit="1" customWidth="1"/>
    <col min="9911" max="9911" width="11.33203125" style="36" bestFit="1" customWidth="1"/>
    <col min="9912" max="10154" width="9.109375" style="36"/>
    <col min="10155" max="10155" width="0.77734375" style="36" customWidth="1"/>
    <col min="10156" max="10156" width="7.88671875" style="36" bestFit="1" customWidth="1"/>
    <col min="10157" max="10157" width="7.88671875" style="36" customWidth="1"/>
    <col min="10158" max="10158" width="81.33203125" style="36" customWidth="1"/>
    <col min="10159" max="10159" width="3.6640625" style="36" bestFit="1" customWidth="1"/>
    <col min="10160" max="10160" width="12.6640625" style="36" customWidth="1"/>
    <col min="10161" max="10161" width="11.33203125" style="36" bestFit="1" customWidth="1"/>
    <col min="10162" max="10162" width="22.33203125" style="36" customWidth="1"/>
    <col min="10163" max="10163" width="0.6640625" style="36" customWidth="1"/>
    <col min="10164" max="10164" width="9.33203125" style="36" customWidth="1"/>
    <col min="10165" max="10165" width="10.6640625" style="36" customWidth="1"/>
    <col min="10166" max="10166" width="12" style="36" bestFit="1" customWidth="1"/>
    <col min="10167" max="10167" width="11.33203125" style="36" bestFit="1" customWidth="1"/>
    <col min="10168" max="10410" width="9.109375" style="36"/>
    <col min="10411" max="10411" width="0.77734375" style="36" customWidth="1"/>
    <col min="10412" max="10412" width="7.88671875" style="36" bestFit="1" customWidth="1"/>
    <col min="10413" max="10413" width="7.88671875" style="36" customWidth="1"/>
    <col min="10414" max="10414" width="81.33203125" style="36" customWidth="1"/>
    <col min="10415" max="10415" width="3.6640625" style="36" bestFit="1" customWidth="1"/>
    <col min="10416" max="10416" width="12.6640625" style="36" customWidth="1"/>
    <col min="10417" max="10417" width="11.33203125" style="36" bestFit="1" customWidth="1"/>
    <col min="10418" max="10418" width="22.33203125" style="36" customWidth="1"/>
    <col min="10419" max="10419" width="0.6640625" style="36" customWidth="1"/>
    <col min="10420" max="10420" width="9.33203125" style="36" customWidth="1"/>
    <col min="10421" max="10421" width="10.6640625" style="36" customWidth="1"/>
    <col min="10422" max="10422" width="12" style="36" bestFit="1" customWidth="1"/>
    <col min="10423" max="10423" width="11.33203125" style="36" bestFit="1" customWidth="1"/>
    <col min="10424" max="10666" width="9.109375" style="36"/>
    <col min="10667" max="10667" width="0.77734375" style="36" customWidth="1"/>
    <col min="10668" max="10668" width="7.88671875" style="36" bestFit="1" customWidth="1"/>
    <col min="10669" max="10669" width="7.88671875" style="36" customWidth="1"/>
    <col min="10670" max="10670" width="81.33203125" style="36" customWidth="1"/>
    <col min="10671" max="10671" width="3.6640625" style="36" bestFit="1" customWidth="1"/>
    <col min="10672" max="10672" width="12.6640625" style="36" customWidth="1"/>
    <col min="10673" max="10673" width="11.33203125" style="36" bestFit="1" customWidth="1"/>
    <col min="10674" max="10674" width="22.33203125" style="36" customWidth="1"/>
    <col min="10675" max="10675" width="0.6640625" style="36" customWidth="1"/>
    <col min="10676" max="10676" width="9.33203125" style="36" customWidth="1"/>
    <col min="10677" max="10677" width="10.6640625" style="36" customWidth="1"/>
    <col min="10678" max="10678" width="12" style="36" bestFit="1" customWidth="1"/>
    <col min="10679" max="10679" width="11.33203125" style="36" bestFit="1" customWidth="1"/>
    <col min="10680" max="10922" width="9.109375" style="36"/>
    <col min="10923" max="10923" width="0.77734375" style="36" customWidth="1"/>
    <col min="10924" max="10924" width="7.88671875" style="36" bestFit="1" customWidth="1"/>
    <col min="10925" max="10925" width="7.88671875" style="36" customWidth="1"/>
    <col min="10926" max="10926" width="81.33203125" style="36" customWidth="1"/>
    <col min="10927" max="10927" width="3.6640625" style="36" bestFit="1" customWidth="1"/>
    <col min="10928" max="10928" width="12.6640625" style="36" customWidth="1"/>
    <col min="10929" max="10929" width="11.33203125" style="36" bestFit="1" customWidth="1"/>
    <col min="10930" max="10930" width="22.33203125" style="36" customWidth="1"/>
    <col min="10931" max="10931" width="0.6640625" style="36" customWidth="1"/>
    <col min="10932" max="10932" width="9.33203125" style="36" customWidth="1"/>
    <col min="10933" max="10933" width="10.6640625" style="36" customWidth="1"/>
    <col min="10934" max="10934" width="12" style="36" bestFit="1" customWidth="1"/>
    <col min="10935" max="10935" width="11.33203125" style="36" bestFit="1" customWidth="1"/>
    <col min="10936" max="11178" width="9.109375" style="36"/>
    <col min="11179" max="11179" width="0.77734375" style="36" customWidth="1"/>
    <col min="11180" max="11180" width="7.88671875" style="36" bestFit="1" customWidth="1"/>
    <col min="11181" max="11181" width="7.88671875" style="36" customWidth="1"/>
    <col min="11182" max="11182" width="81.33203125" style="36" customWidth="1"/>
    <col min="11183" max="11183" width="3.6640625" style="36" bestFit="1" customWidth="1"/>
    <col min="11184" max="11184" width="12.6640625" style="36" customWidth="1"/>
    <col min="11185" max="11185" width="11.33203125" style="36" bestFit="1" customWidth="1"/>
    <col min="11186" max="11186" width="22.33203125" style="36" customWidth="1"/>
    <col min="11187" max="11187" width="0.6640625" style="36" customWidth="1"/>
    <col min="11188" max="11188" width="9.33203125" style="36" customWidth="1"/>
    <col min="11189" max="11189" width="10.6640625" style="36" customWidth="1"/>
    <col min="11190" max="11190" width="12" style="36" bestFit="1" customWidth="1"/>
    <col min="11191" max="11191" width="11.33203125" style="36" bestFit="1" customWidth="1"/>
    <col min="11192" max="11434" width="9.109375" style="36"/>
    <col min="11435" max="11435" width="0.77734375" style="36" customWidth="1"/>
    <col min="11436" max="11436" width="7.88671875" style="36" bestFit="1" customWidth="1"/>
    <col min="11437" max="11437" width="7.88671875" style="36" customWidth="1"/>
    <col min="11438" max="11438" width="81.33203125" style="36" customWidth="1"/>
    <col min="11439" max="11439" width="3.6640625" style="36" bestFit="1" customWidth="1"/>
    <col min="11440" max="11440" width="12.6640625" style="36" customWidth="1"/>
    <col min="11441" max="11441" width="11.33203125" style="36" bestFit="1" customWidth="1"/>
    <col min="11442" max="11442" width="22.33203125" style="36" customWidth="1"/>
    <col min="11443" max="11443" width="0.6640625" style="36" customWidth="1"/>
    <col min="11444" max="11444" width="9.33203125" style="36" customWidth="1"/>
    <col min="11445" max="11445" width="10.6640625" style="36" customWidth="1"/>
    <col min="11446" max="11446" width="12" style="36" bestFit="1" customWidth="1"/>
    <col min="11447" max="11447" width="11.33203125" style="36" bestFit="1" customWidth="1"/>
    <col min="11448" max="11690" width="9.109375" style="36"/>
    <col min="11691" max="11691" width="0.77734375" style="36" customWidth="1"/>
    <col min="11692" max="11692" width="7.88671875" style="36" bestFit="1" customWidth="1"/>
    <col min="11693" max="11693" width="7.88671875" style="36" customWidth="1"/>
    <col min="11694" max="11694" width="81.33203125" style="36" customWidth="1"/>
    <col min="11695" max="11695" width="3.6640625" style="36" bestFit="1" customWidth="1"/>
    <col min="11696" max="11696" width="12.6640625" style="36" customWidth="1"/>
    <col min="11697" max="11697" width="11.33203125" style="36" bestFit="1" customWidth="1"/>
    <col min="11698" max="11698" width="22.33203125" style="36" customWidth="1"/>
    <col min="11699" max="11699" width="0.6640625" style="36" customWidth="1"/>
    <col min="11700" max="11700" width="9.33203125" style="36" customWidth="1"/>
    <col min="11701" max="11701" width="10.6640625" style="36" customWidth="1"/>
    <col min="11702" max="11702" width="12" style="36" bestFit="1" customWidth="1"/>
    <col min="11703" max="11703" width="11.33203125" style="36" bestFit="1" customWidth="1"/>
    <col min="11704" max="11946" width="9.109375" style="36"/>
    <col min="11947" max="11947" width="0.77734375" style="36" customWidth="1"/>
    <col min="11948" max="11948" width="7.88671875" style="36" bestFit="1" customWidth="1"/>
    <col min="11949" max="11949" width="7.88671875" style="36" customWidth="1"/>
    <col min="11950" max="11950" width="81.33203125" style="36" customWidth="1"/>
    <col min="11951" max="11951" width="3.6640625" style="36" bestFit="1" customWidth="1"/>
    <col min="11952" max="11952" width="12.6640625" style="36" customWidth="1"/>
    <col min="11953" max="11953" width="11.33203125" style="36" bestFit="1" customWidth="1"/>
    <col min="11954" max="11954" width="22.33203125" style="36" customWidth="1"/>
    <col min="11955" max="11955" width="0.6640625" style="36" customWidth="1"/>
    <col min="11956" max="11956" width="9.33203125" style="36" customWidth="1"/>
    <col min="11957" max="11957" width="10.6640625" style="36" customWidth="1"/>
    <col min="11958" max="11958" width="12" style="36" bestFit="1" customWidth="1"/>
    <col min="11959" max="11959" width="11.33203125" style="36" bestFit="1" customWidth="1"/>
    <col min="11960" max="12202" width="9.109375" style="36"/>
    <col min="12203" max="12203" width="0.77734375" style="36" customWidth="1"/>
    <col min="12204" max="12204" width="7.88671875" style="36" bestFit="1" customWidth="1"/>
    <col min="12205" max="12205" width="7.88671875" style="36" customWidth="1"/>
    <col min="12206" max="12206" width="81.33203125" style="36" customWidth="1"/>
    <col min="12207" max="12207" width="3.6640625" style="36" bestFit="1" customWidth="1"/>
    <col min="12208" max="12208" width="12.6640625" style="36" customWidth="1"/>
    <col min="12209" max="12209" width="11.33203125" style="36" bestFit="1" customWidth="1"/>
    <col min="12210" max="12210" width="22.33203125" style="36" customWidth="1"/>
    <col min="12211" max="12211" width="0.6640625" style="36" customWidth="1"/>
    <col min="12212" max="12212" width="9.33203125" style="36" customWidth="1"/>
    <col min="12213" max="12213" width="10.6640625" style="36" customWidth="1"/>
    <col min="12214" max="12214" width="12" style="36" bestFit="1" customWidth="1"/>
    <col min="12215" max="12215" width="11.33203125" style="36" bestFit="1" customWidth="1"/>
    <col min="12216" max="12458" width="9.109375" style="36"/>
    <col min="12459" max="12459" width="0.77734375" style="36" customWidth="1"/>
    <col min="12460" max="12460" width="7.88671875" style="36" bestFit="1" customWidth="1"/>
    <col min="12461" max="12461" width="7.88671875" style="36" customWidth="1"/>
    <col min="12462" max="12462" width="81.33203125" style="36" customWidth="1"/>
    <col min="12463" max="12463" width="3.6640625" style="36" bestFit="1" customWidth="1"/>
    <col min="12464" max="12464" width="12.6640625" style="36" customWidth="1"/>
    <col min="12465" max="12465" width="11.33203125" style="36" bestFit="1" customWidth="1"/>
    <col min="12466" max="12466" width="22.33203125" style="36" customWidth="1"/>
    <col min="12467" max="12467" width="0.6640625" style="36" customWidth="1"/>
    <col min="12468" max="12468" width="9.33203125" style="36" customWidth="1"/>
    <col min="12469" max="12469" width="10.6640625" style="36" customWidth="1"/>
    <col min="12470" max="12470" width="12" style="36" bestFit="1" customWidth="1"/>
    <col min="12471" max="12471" width="11.33203125" style="36" bestFit="1" customWidth="1"/>
    <col min="12472" max="12714" width="9.109375" style="36"/>
    <col min="12715" max="12715" width="0.77734375" style="36" customWidth="1"/>
    <col min="12716" max="12716" width="7.88671875" style="36" bestFit="1" customWidth="1"/>
    <col min="12717" max="12717" width="7.88671875" style="36" customWidth="1"/>
    <col min="12718" max="12718" width="81.33203125" style="36" customWidth="1"/>
    <col min="12719" max="12719" width="3.6640625" style="36" bestFit="1" customWidth="1"/>
    <col min="12720" max="12720" width="12.6640625" style="36" customWidth="1"/>
    <col min="12721" max="12721" width="11.33203125" style="36" bestFit="1" customWidth="1"/>
    <col min="12722" max="12722" width="22.33203125" style="36" customWidth="1"/>
    <col min="12723" max="12723" width="0.6640625" style="36" customWidth="1"/>
    <col min="12724" max="12724" width="9.33203125" style="36" customWidth="1"/>
    <col min="12725" max="12725" width="10.6640625" style="36" customWidth="1"/>
    <col min="12726" max="12726" width="12" style="36" bestFit="1" customWidth="1"/>
    <col min="12727" max="12727" width="11.33203125" style="36" bestFit="1" customWidth="1"/>
    <col min="12728" max="12970" width="9.109375" style="36"/>
    <col min="12971" max="12971" width="0.77734375" style="36" customWidth="1"/>
    <col min="12972" max="12972" width="7.88671875" style="36" bestFit="1" customWidth="1"/>
    <col min="12973" max="12973" width="7.88671875" style="36" customWidth="1"/>
    <col min="12974" max="12974" width="81.33203125" style="36" customWidth="1"/>
    <col min="12975" max="12975" width="3.6640625" style="36" bestFit="1" customWidth="1"/>
    <col min="12976" max="12976" width="12.6640625" style="36" customWidth="1"/>
    <col min="12977" max="12977" width="11.33203125" style="36" bestFit="1" customWidth="1"/>
    <col min="12978" max="12978" width="22.33203125" style="36" customWidth="1"/>
    <col min="12979" max="12979" width="0.6640625" style="36" customWidth="1"/>
    <col min="12980" max="12980" width="9.33203125" style="36" customWidth="1"/>
    <col min="12981" max="12981" width="10.6640625" style="36" customWidth="1"/>
    <col min="12982" max="12982" width="12" style="36" bestFit="1" customWidth="1"/>
    <col min="12983" max="12983" width="11.33203125" style="36" bestFit="1" customWidth="1"/>
    <col min="12984" max="13226" width="9.109375" style="36"/>
    <col min="13227" max="13227" width="0.77734375" style="36" customWidth="1"/>
    <col min="13228" max="13228" width="7.88671875" style="36" bestFit="1" customWidth="1"/>
    <col min="13229" max="13229" width="7.88671875" style="36" customWidth="1"/>
    <col min="13230" max="13230" width="81.33203125" style="36" customWidth="1"/>
    <col min="13231" max="13231" width="3.6640625" style="36" bestFit="1" customWidth="1"/>
    <col min="13232" max="13232" width="12.6640625" style="36" customWidth="1"/>
    <col min="13233" max="13233" width="11.33203125" style="36" bestFit="1" customWidth="1"/>
    <col min="13234" max="13234" width="22.33203125" style="36" customWidth="1"/>
    <col min="13235" max="13235" width="0.6640625" style="36" customWidth="1"/>
    <col min="13236" max="13236" width="9.33203125" style="36" customWidth="1"/>
    <col min="13237" max="13237" width="10.6640625" style="36" customWidth="1"/>
    <col min="13238" max="13238" width="12" style="36" bestFit="1" customWidth="1"/>
    <col min="13239" max="13239" width="11.33203125" style="36" bestFit="1" customWidth="1"/>
    <col min="13240" max="13482" width="9.109375" style="36"/>
    <col min="13483" max="13483" width="0.77734375" style="36" customWidth="1"/>
    <col min="13484" max="13484" width="7.88671875" style="36" bestFit="1" customWidth="1"/>
    <col min="13485" max="13485" width="7.88671875" style="36" customWidth="1"/>
    <col min="13486" max="13486" width="81.33203125" style="36" customWidth="1"/>
    <col min="13487" max="13487" width="3.6640625" style="36" bestFit="1" customWidth="1"/>
    <col min="13488" max="13488" width="12.6640625" style="36" customWidth="1"/>
    <col min="13489" max="13489" width="11.33203125" style="36" bestFit="1" customWidth="1"/>
    <col min="13490" max="13490" width="22.33203125" style="36" customWidth="1"/>
    <col min="13491" max="13491" width="0.6640625" style="36" customWidth="1"/>
    <col min="13492" max="13492" width="9.33203125" style="36" customWidth="1"/>
    <col min="13493" max="13493" width="10.6640625" style="36" customWidth="1"/>
    <col min="13494" max="13494" width="12" style="36" bestFit="1" customWidth="1"/>
    <col min="13495" max="13495" width="11.33203125" style="36" bestFit="1" customWidth="1"/>
    <col min="13496" max="13738" width="9.109375" style="36"/>
    <col min="13739" max="13739" width="0.77734375" style="36" customWidth="1"/>
    <col min="13740" max="13740" width="7.88671875" style="36" bestFit="1" customWidth="1"/>
    <col min="13741" max="13741" width="7.88671875" style="36" customWidth="1"/>
    <col min="13742" max="13742" width="81.33203125" style="36" customWidth="1"/>
    <col min="13743" max="13743" width="3.6640625" style="36" bestFit="1" customWidth="1"/>
    <col min="13744" max="13744" width="12.6640625" style="36" customWidth="1"/>
    <col min="13745" max="13745" width="11.33203125" style="36" bestFit="1" customWidth="1"/>
    <col min="13746" max="13746" width="22.33203125" style="36" customWidth="1"/>
    <col min="13747" max="13747" width="0.6640625" style="36" customWidth="1"/>
    <col min="13748" max="13748" width="9.33203125" style="36" customWidth="1"/>
    <col min="13749" max="13749" width="10.6640625" style="36" customWidth="1"/>
    <col min="13750" max="13750" width="12" style="36" bestFit="1" customWidth="1"/>
    <col min="13751" max="13751" width="11.33203125" style="36" bestFit="1" customWidth="1"/>
    <col min="13752" max="13994" width="9.109375" style="36"/>
    <col min="13995" max="13995" width="0.77734375" style="36" customWidth="1"/>
    <col min="13996" max="13996" width="7.88671875" style="36" bestFit="1" customWidth="1"/>
    <col min="13997" max="13997" width="7.88671875" style="36" customWidth="1"/>
    <col min="13998" max="13998" width="81.33203125" style="36" customWidth="1"/>
    <col min="13999" max="13999" width="3.6640625" style="36" bestFit="1" customWidth="1"/>
    <col min="14000" max="14000" width="12.6640625" style="36" customWidth="1"/>
    <col min="14001" max="14001" width="11.33203125" style="36" bestFit="1" customWidth="1"/>
    <col min="14002" max="14002" width="22.33203125" style="36" customWidth="1"/>
    <col min="14003" max="14003" width="0.6640625" style="36" customWidth="1"/>
    <col min="14004" max="14004" width="9.33203125" style="36" customWidth="1"/>
    <col min="14005" max="14005" width="10.6640625" style="36" customWidth="1"/>
    <col min="14006" max="14006" width="12" style="36" bestFit="1" customWidth="1"/>
    <col min="14007" max="14007" width="11.33203125" style="36" bestFit="1" customWidth="1"/>
    <col min="14008" max="14250" width="9.109375" style="36"/>
    <col min="14251" max="14251" width="0.77734375" style="36" customWidth="1"/>
    <col min="14252" max="14252" width="7.88671875" style="36" bestFit="1" customWidth="1"/>
    <col min="14253" max="14253" width="7.88671875" style="36" customWidth="1"/>
    <col min="14254" max="14254" width="81.33203125" style="36" customWidth="1"/>
    <col min="14255" max="14255" width="3.6640625" style="36" bestFit="1" customWidth="1"/>
    <col min="14256" max="14256" width="12.6640625" style="36" customWidth="1"/>
    <col min="14257" max="14257" width="11.33203125" style="36" bestFit="1" customWidth="1"/>
    <col min="14258" max="14258" width="22.33203125" style="36" customWidth="1"/>
    <col min="14259" max="14259" width="0.6640625" style="36" customWidth="1"/>
    <col min="14260" max="14260" width="9.33203125" style="36" customWidth="1"/>
    <col min="14261" max="14261" width="10.6640625" style="36" customWidth="1"/>
    <col min="14262" max="14262" width="12" style="36" bestFit="1" customWidth="1"/>
    <col min="14263" max="14263" width="11.33203125" style="36" bestFit="1" customWidth="1"/>
    <col min="14264" max="14506" width="9.109375" style="36"/>
    <col min="14507" max="14507" width="0.77734375" style="36" customWidth="1"/>
    <col min="14508" max="14508" width="7.88671875" style="36" bestFit="1" customWidth="1"/>
    <col min="14509" max="14509" width="7.88671875" style="36" customWidth="1"/>
    <col min="14510" max="14510" width="81.33203125" style="36" customWidth="1"/>
    <col min="14511" max="14511" width="3.6640625" style="36" bestFit="1" customWidth="1"/>
    <col min="14512" max="14512" width="12.6640625" style="36" customWidth="1"/>
    <col min="14513" max="14513" width="11.33203125" style="36" bestFit="1" customWidth="1"/>
    <col min="14514" max="14514" width="22.33203125" style="36" customWidth="1"/>
    <col min="14515" max="14515" width="0.6640625" style="36" customWidth="1"/>
    <col min="14516" max="14516" width="9.33203125" style="36" customWidth="1"/>
    <col min="14517" max="14517" width="10.6640625" style="36" customWidth="1"/>
    <col min="14518" max="14518" width="12" style="36" bestFit="1" customWidth="1"/>
    <col min="14519" max="14519" width="11.33203125" style="36" bestFit="1" customWidth="1"/>
    <col min="14520" max="14762" width="9.109375" style="36"/>
    <col min="14763" max="14763" width="0.77734375" style="36" customWidth="1"/>
    <col min="14764" max="14764" width="7.88671875" style="36" bestFit="1" customWidth="1"/>
    <col min="14765" max="14765" width="7.88671875" style="36" customWidth="1"/>
    <col min="14766" max="14766" width="81.33203125" style="36" customWidth="1"/>
    <col min="14767" max="14767" width="3.6640625" style="36" bestFit="1" customWidth="1"/>
    <col min="14768" max="14768" width="12.6640625" style="36" customWidth="1"/>
    <col min="14769" max="14769" width="11.33203125" style="36" bestFit="1" customWidth="1"/>
    <col min="14770" max="14770" width="22.33203125" style="36" customWidth="1"/>
    <col min="14771" max="14771" width="0.6640625" style="36" customWidth="1"/>
    <col min="14772" max="14772" width="9.33203125" style="36" customWidth="1"/>
    <col min="14773" max="14773" width="10.6640625" style="36" customWidth="1"/>
    <col min="14774" max="14774" width="12" style="36" bestFit="1" customWidth="1"/>
    <col min="14775" max="14775" width="11.33203125" style="36" bestFit="1" customWidth="1"/>
    <col min="14776" max="15018" width="9.109375" style="36"/>
    <col min="15019" max="15019" width="0.77734375" style="36" customWidth="1"/>
    <col min="15020" max="15020" width="7.88671875" style="36" bestFit="1" customWidth="1"/>
    <col min="15021" max="15021" width="7.88671875" style="36" customWidth="1"/>
    <col min="15022" max="15022" width="81.33203125" style="36" customWidth="1"/>
    <col min="15023" max="15023" width="3.6640625" style="36" bestFit="1" customWidth="1"/>
    <col min="15024" max="15024" width="12.6640625" style="36" customWidth="1"/>
    <col min="15025" max="15025" width="11.33203125" style="36" bestFit="1" customWidth="1"/>
    <col min="15026" max="15026" width="22.33203125" style="36" customWidth="1"/>
    <col min="15027" max="15027" width="0.6640625" style="36" customWidth="1"/>
    <col min="15028" max="15028" width="9.33203125" style="36" customWidth="1"/>
    <col min="15029" max="15029" width="10.6640625" style="36" customWidth="1"/>
    <col min="15030" max="15030" width="12" style="36" bestFit="1" customWidth="1"/>
    <col min="15031" max="15031" width="11.33203125" style="36" bestFit="1" customWidth="1"/>
    <col min="15032" max="15274" width="9.109375" style="36"/>
    <col min="15275" max="15275" width="0.77734375" style="36" customWidth="1"/>
    <col min="15276" max="15276" width="7.88671875" style="36" bestFit="1" customWidth="1"/>
    <col min="15277" max="15277" width="7.88671875" style="36" customWidth="1"/>
    <col min="15278" max="15278" width="81.33203125" style="36" customWidth="1"/>
    <col min="15279" max="15279" width="3.6640625" style="36" bestFit="1" customWidth="1"/>
    <col min="15280" max="15280" width="12.6640625" style="36" customWidth="1"/>
    <col min="15281" max="15281" width="11.33203125" style="36" bestFit="1" customWidth="1"/>
    <col min="15282" max="15282" width="22.33203125" style="36" customWidth="1"/>
    <col min="15283" max="15283" width="0.6640625" style="36" customWidth="1"/>
    <col min="15284" max="15284" width="9.33203125" style="36" customWidth="1"/>
    <col min="15285" max="15285" width="10.6640625" style="36" customWidth="1"/>
    <col min="15286" max="15286" width="12" style="36" bestFit="1" customWidth="1"/>
    <col min="15287" max="15287" width="11.33203125" style="36" bestFit="1" customWidth="1"/>
    <col min="15288" max="15530" width="9.109375" style="36"/>
    <col min="15531" max="15531" width="0.77734375" style="36" customWidth="1"/>
    <col min="15532" max="15532" width="7.88671875" style="36" bestFit="1" customWidth="1"/>
    <col min="15533" max="15533" width="7.88671875" style="36" customWidth="1"/>
    <col min="15534" max="15534" width="81.33203125" style="36" customWidth="1"/>
    <col min="15535" max="15535" width="3.6640625" style="36" bestFit="1" customWidth="1"/>
    <col min="15536" max="15536" width="12.6640625" style="36" customWidth="1"/>
    <col min="15537" max="15537" width="11.33203125" style="36" bestFit="1" customWidth="1"/>
    <col min="15538" max="15538" width="22.33203125" style="36" customWidth="1"/>
    <col min="15539" max="15539" width="0.6640625" style="36" customWidth="1"/>
    <col min="15540" max="15540" width="9.33203125" style="36" customWidth="1"/>
    <col min="15541" max="15541" width="10.6640625" style="36" customWidth="1"/>
    <col min="15542" max="15542" width="12" style="36" bestFit="1" customWidth="1"/>
    <col min="15543" max="15543" width="11.33203125" style="36" bestFit="1" customWidth="1"/>
    <col min="15544" max="15786" width="9.109375" style="36"/>
    <col min="15787" max="15787" width="0.77734375" style="36" customWidth="1"/>
    <col min="15788" max="15788" width="7.88671875" style="36" bestFit="1" customWidth="1"/>
    <col min="15789" max="15789" width="7.88671875" style="36" customWidth="1"/>
    <col min="15790" max="15790" width="81.33203125" style="36" customWidth="1"/>
    <col min="15791" max="15791" width="3.6640625" style="36" bestFit="1" customWidth="1"/>
    <col min="15792" max="15792" width="12.6640625" style="36" customWidth="1"/>
    <col min="15793" max="15793" width="11.33203125" style="36" bestFit="1" customWidth="1"/>
    <col min="15794" max="15794" width="22.33203125" style="36" customWidth="1"/>
    <col min="15795" max="15795" width="0.6640625" style="36" customWidth="1"/>
    <col min="15796" max="15796" width="9.33203125" style="36" customWidth="1"/>
    <col min="15797" max="15797" width="10.6640625" style="36" customWidth="1"/>
    <col min="15798" max="15798" width="12" style="36" bestFit="1" customWidth="1"/>
    <col min="15799" max="15799" width="11.33203125" style="36" bestFit="1" customWidth="1"/>
    <col min="15800" max="16042" width="9.109375" style="36"/>
    <col min="16043" max="16043" width="0.77734375" style="36" customWidth="1"/>
    <col min="16044" max="16044" width="7.88671875" style="36" bestFit="1" customWidth="1"/>
    <col min="16045" max="16045" width="7.88671875" style="36" customWidth="1"/>
    <col min="16046" max="16046" width="81.33203125" style="36" customWidth="1"/>
    <col min="16047" max="16047" width="3.6640625" style="36" bestFit="1" customWidth="1"/>
    <col min="16048" max="16048" width="12.6640625" style="36" customWidth="1"/>
    <col min="16049" max="16049" width="11.33203125" style="36" bestFit="1" customWidth="1"/>
    <col min="16050" max="16050" width="22.33203125" style="36" customWidth="1"/>
    <col min="16051" max="16051" width="0.6640625" style="36" customWidth="1"/>
    <col min="16052" max="16052" width="9.33203125" style="36" customWidth="1"/>
    <col min="16053" max="16053" width="10.6640625" style="36" customWidth="1"/>
    <col min="16054" max="16054" width="12" style="36" bestFit="1" customWidth="1"/>
    <col min="16055" max="16055" width="11.33203125" style="36" bestFit="1" customWidth="1"/>
    <col min="16056" max="16384" width="9.109375" style="36"/>
  </cols>
  <sheetData>
    <row r="1" spans="1:15" ht="20.25" customHeight="1" thickBot="1">
      <c r="I1" s="122"/>
    </row>
    <row r="2" spans="1:15" ht="12.75" customHeight="1">
      <c r="B2" s="37"/>
      <c r="C2" s="38"/>
      <c r="D2" s="39"/>
      <c r="E2" s="39"/>
      <c r="F2" s="310"/>
      <c r="G2" s="310"/>
      <c r="H2" s="310"/>
      <c r="I2" s="123"/>
      <c r="J2" s="69"/>
      <c r="K2" s="69"/>
      <c r="L2" s="69"/>
      <c r="M2" s="69"/>
      <c r="N2" s="54"/>
    </row>
    <row r="3" spans="1:15">
      <c r="B3" s="40"/>
      <c r="C3" s="41"/>
      <c r="D3" s="42"/>
      <c r="E3" s="43" t="s">
        <v>57</v>
      </c>
      <c r="F3" s="311"/>
      <c r="G3" s="311"/>
      <c r="H3" s="311"/>
      <c r="I3" s="124"/>
      <c r="J3" s="70"/>
      <c r="K3" s="70"/>
      <c r="L3" s="70"/>
      <c r="M3" s="70"/>
      <c r="N3" s="55"/>
    </row>
    <row r="4" spans="1:15">
      <c r="B4" s="40"/>
      <c r="C4" s="41"/>
      <c r="D4" s="42"/>
      <c r="E4" s="44" t="s">
        <v>58</v>
      </c>
      <c r="F4" s="263"/>
      <c r="G4" s="263"/>
      <c r="H4" s="263"/>
      <c r="I4" s="124"/>
      <c r="J4" s="71"/>
      <c r="K4" s="71"/>
      <c r="L4" s="71"/>
      <c r="M4" s="71"/>
      <c r="N4" s="56" t="s">
        <v>50</v>
      </c>
    </row>
    <row r="5" spans="1:15">
      <c r="B5" s="40"/>
      <c r="C5" s="41"/>
      <c r="D5" s="42"/>
      <c r="E5" s="44" t="s">
        <v>51</v>
      </c>
      <c r="F5" s="263"/>
      <c r="G5" s="263"/>
      <c r="H5" s="263"/>
      <c r="I5" s="124"/>
      <c r="J5" s="71"/>
      <c r="K5" s="71"/>
      <c r="L5" s="71"/>
      <c r="M5" s="71"/>
      <c r="N5" s="56" t="s">
        <v>52</v>
      </c>
    </row>
    <row r="6" spans="1:15" ht="27.6" customHeight="1">
      <c r="B6" s="40"/>
      <c r="C6" s="41"/>
      <c r="D6" s="42"/>
      <c r="E6" s="549" t="s">
        <v>118</v>
      </c>
      <c r="F6" s="549"/>
      <c r="G6" s="549"/>
      <c r="H6" s="549"/>
      <c r="I6" s="549"/>
      <c r="J6" s="72"/>
      <c r="K6" s="72"/>
      <c r="L6" s="72"/>
      <c r="M6" s="72"/>
      <c r="N6" s="57" t="s">
        <v>0</v>
      </c>
    </row>
    <row r="7" spans="1:15" ht="13.95" customHeight="1" thickBot="1">
      <c r="B7" s="45"/>
      <c r="C7" s="46"/>
      <c r="D7" s="47"/>
      <c r="E7" s="47"/>
      <c r="F7" s="312"/>
      <c r="G7" s="312"/>
      <c r="H7" s="312"/>
      <c r="I7" s="125"/>
      <c r="J7" s="73"/>
      <c r="K7" s="73"/>
      <c r="L7" s="73"/>
      <c r="M7" s="73"/>
      <c r="N7" s="58"/>
    </row>
    <row r="8" spans="1:15" ht="18" customHeight="1" thickBot="1">
      <c r="B8" s="562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</row>
    <row r="9" spans="1:15" ht="18" customHeight="1">
      <c r="A9" s="1"/>
      <c r="B9" s="563"/>
      <c r="C9" s="2"/>
      <c r="D9" s="565" t="s">
        <v>201</v>
      </c>
      <c r="E9" s="3"/>
      <c r="F9" s="313"/>
      <c r="G9" s="313"/>
      <c r="H9" s="313"/>
      <c r="I9" s="126"/>
      <c r="J9" s="74"/>
      <c r="K9" s="74"/>
      <c r="L9" s="74"/>
      <c r="M9" s="74"/>
      <c r="N9" s="59"/>
    </row>
    <row r="10" spans="1:15" ht="18" customHeight="1" thickBot="1">
      <c r="A10" s="1"/>
      <c r="B10" s="564"/>
      <c r="C10" s="4"/>
      <c r="D10" s="566"/>
      <c r="E10" s="5"/>
      <c r="F10" s="314"/>
      <c r="G10" s="314"/>
      <c r="H10" s="314"/>
      <c r="I10" s="127"/>
      <c r="J10" s="75"/>
      <c r="K10" s="75"/>
      <c r="L10" s="75"/>
      <c r="M10" s="75"/>
      <c r="N10" s="60"/>
    </row>
    <row r="11" spans="1:15" ht="18" customHeight="1" thickBot="1">
      <c r="A11" s="1"/>
      <c r="D11" s="6"/>
      <c r="E11" s="6"/>
      <c r="F11" s="128"/>
      <c r="G11" s="128"/>
      <c r="H11" s="128"/>
      <c r="I11" s="128"/>
      <c r="J11" s="61"/>
      <c r="K11" s="61"/>
      <c r="L11" s="61"/>
      <c r="M11" s="61"/>
      <c r="N11" s="61"/>
    </row>
    <row r="12" spans="1:15" s="104" customFormat="1" ht="27" customHeight="1">
      <c r="A12" s="35"/>
      <c r="B12" s="93" t="s">
        <v>1</v>
      </c>
      <c r="C12" s="94" t="s">
        <v>61</v>
      </c>
      <c r="D12" s="94" t="s">
        <v>2</v>
      </c>
      <c r="E12" s="95" t="s">
        <v>3</v>
      </c>
      <c r="F12" s="96" t="s">
        <v>208</v>
      </c>
      <c r="G12" s="96" t="s">
        <v>209</v>
      </c>
      <c r="H12" s="96" t="s">
        <v>210</v>
      </c>
      <c r="I12" s="96" t="s">
        <v>4</v>
      </c>
      <c r="J12" s="461" t="s">
        <v>60</v>
      </c>
      <c r="K12" s="440" t="s">
        <v>637</v>
      </c>
      <c r="L12" s="309" t="s">
        <v>638</v>
      </c>
      <c r="M12" s="446" t="s">
        <v>639</v>
      </c>
      <c r="N12" s="441" t="s">
        <v>5</v>
      </c>
      <c r="O12" s="98" t="s">
        <v>65</v>
      </c>
    </row>
    <row r="13" spans="1:15">
      <c r="A13" s="153"/>
      <c r="B13" s="154">
        <v>1</v>
      </c>
      <c r="C13" s="155"/>
      <c r="D13" s="156" t="s">
        <v>6</v>
      </c>
      <c r="E13" s="157"/>
      <c r="F13" s="326"/>
      <c r="G13" s="326"/>
      <c r="H13" s="326"/>
      <c r="I13" s="158"/>
      <c r="J13" s="462"/>
      <c r="K13" s="447">
        <f>SUM(K14:K23)</f>
        <v>0</v>
      </c>
      <c r="L13" s="159">
        <f>SUM(L14:L23)</f>
        <v>0</v>
      </c>
      <c r="M13" s="448">
        <f>SUM(M14:M23)</f>
        <v>0</v>
      </c>
      <c r="N13" s="442">
        <f>SUM(N14:N23)</f>
        <v>0</v>
      </c>
      <c r="O13" s="160"/>
    </row>
    <row r="14" spans="1:15" s="7" customFormat="1" ht="11.4">
      <c r="A14" s="8"/>
      <c r="B14" s="99" t="s">
        <v>156</v>
      </c>
      <c r="C14" s="9"/>
      <c r="D14" s="10" t="s">
        <v>7</v>
      </c>
      <c r="E14" s="11" t="s">
        <v>8</v>
      </c>
      <c r="F14" s="327">
        <v>1</v>
      </c>
      <c r="G14" s="327">
        <v>1</v>
      </c>
      <c r="H14" s="327">
        <v>1</v>
      </c>
      <c r="I14" s="91">
        <f t="shared" ref="I14:I23" si="0">SUM(F14:H14)</f>
        <v>3</v>
      </c>
      <c r="J14" s="463"/>
      <c r="K14" s="449">
        <f>J14*F14</f>
        <v>0</v>
      </c>
      <c r="L14" s="83">
        <f>J14*G14</f>
        <v>0</v>
      </c>
      <c r="M14" s="450">
        <f>J14*H14</f>
        <v>0</v>
      </c>
      <c r="N14" s="443">
        <f>J14*I14</f>
        <v>0</v>
      </c>
      <c r="O14" s="100"/>
    </row>
    <row r="15" spans="1:15" s="7" customFormat="1" ht="12.75" customHeight="1">
      <c r="A15" s="8"/>
      <c r="B15" s="99" t="s">
        <v>157</v>
      </c>
      <c r="C15" s="9"/>
      <c r="D15" s="10" t="s">
        <v>12</v>
      </c>
      <c r="E15" s="534" t="s">
        <v>10</v>
      </c>
      <c r="F15" s="327">
        <v>11.268400000000002</v>
      </c>
      <c r="G15" s="327">
        <v>13.499200000000002</v>
      </c>
      <c r="H15" s="327">
        <v>13.499200000000002</v>
      </c>
      <c r="I15" s="533">
        <f t="shared" si="0"/>
        <v>38.266800000000003</v>
      </c>
      <c r="J15" s="463"/>
      <c r="K15" s="449">
        <f t="shared" ref="K15:K18" si="1">J15*F15</f>
        <v>0</v>
      </c>
      <c r="L15" s="83">
        <f t="shared" ref="L15:L18" si="2">J15*G15</f>
        <v>0</v>
      </c>
      <c r="M15" s="450">
        <f t="shared" ref="M15:M18" si="3">J15*H15</f>
        <v>0</v>
      </c>
      <c r="N15" s="443">
        <f t="shared" ref="N15" si="4">J15*I15</f>
        <v>0</v>
      </c>
      <c r="O15" s="101"/>
    </row>
    <row r="16" spans="1:15" s="7" customFormat="1">
      <c r="A16" s="8"/>
      <c r="B16" s="99" t="s">
        <v>290</v>
      </c>
      <c r="C16" s="9"/>
      <c r="D16" s="10" t="s">
        <v>17</v>
      </c>
      <c r="E16" s="12" t="s">
        <v>10</v>
      </c>
      <c r="F16" s="327">
        <v>15</v>
      </c>
      <c r="G16" s="327">
        <v>20</v>
      </c>
      <c r="H16" s="327">
        <v>20</v>
      </c>
      <c r="I16" s="91">
        <f t="shared" si="0"/>
        <v>55</v>
      </c>
      <c r="J16" s="463"/>
      <c r="K16" s="449">
        <f t="shared" si="1"/>
        <v>0</v>
      </c>
      <c r="L16" s="83">
        <f t="shared" si="2"/>
        <v>0</v>
      </c>
      <c r="M16" s="450">
        <f t="shared" si="3"/>
        <v>0</v>
      </c>
      <c r="N16" s="443">
        <f t="shared" ref="N16" si="5">J16*I16</f>
        <v>0</v>
      </c>
      <c r="O16" s="101"/>
    </row>
    <row r="17" spans="1:15" s="7" customFormat="1" ht="11.4">
      <c r="A17" s="8"/>
      <c r="B17" s="99" t="s">
        <v>291</v>
      </c>
      <c r="C17" s="9"/>
      <c r="D17" s="10" t="s">
        <v>462</v>
      </c>
      <c r="E17" s="11" t="s">
        <v>8</v>
      </c>
      <c r="F17" s="327">
        <v>1</v>
      </c>
      <c r="G17" s="327">
        <v>1</v>
      </c>
      <c r="H17" s="327">
        <v>1</v>
      </c>
      <c r="I17" s="91">
        <f t="shared" si="0"/>
        <v>3</v>
      </c>
      <c r="J17" s="463"/>
      <c r="K17" s="449">
        <f t="shared" si="1"/>
        <v>0</v>
      </c>
      <c r="L17" s="83">
        <f t="shared" si="2"/>
        <v>0</v>
      </c>
      <c r="M17" s="450">
        <f t="shared" si="3"/>
        <v>0</v>
      </c>
      <c r="N17" s="443">
        <f t="shared" ref="N17:N21" si="6">J17*I17</f>
        <v>0</v>
      </c>
      <c r="O17" s="101"/>
    </row>
    <row r="18" spans="1:15" s="7" customFormat="1">
      <c r="A18" s="8"/>
      <c r="B18" s="99" t="s">
        <v>322</v>
      </c>
      <c r="C18" s="9"/>
      <c r="D18" s="10" t="s">
        <v>77</v>
      </c>
      <c r="E18" s="11" t="s">
        <v>8</v>
      </c>
      <c r="F18" s="327">
        <v>1</v>
      </c>
      <c r="G18" s="327">
        <v>1</v>
      </c>
      <c r="H18" s="327">
        <v>1</v>
      </c>
      <c r="I18" s="91">
        <f t="shared" si="0"/>
        <v>3</v>
      </c>
      <c r="J18" s="463"/>
      <c r="K18" s="449">
        <f t="shared" si="1"/>
        <v>0</v>
      </c>
      <c r="L18" s="83">
        <f t="shared" si="2"/>
        <v>0</v>
      </c>
      <c r="M18" s="450">
        <f t="shared" si="3"/>
        <v>0</v>
      </c>
      <c r="N18" s="443">
        <f t="shared" si="6"/>
        <v>0</v>
      </c>
      <c r="O18" s="101"/>
    </row>
    <row r="19" spans="1:15" s="7" customFormat="1" ht="11.4">
      <c r="A19" s="8"/>
      <c r="B19" s="99" t="s">
        <v>355</v>
      </c>
      <c r="C19" s="9"/>
      <c r="D19" s="10" t="s">
        <v>79</v>
      </c>
      <c r="E19" s="11" t="s">
        <v>11</v>
      </c>
      <c r="F19" s="327">
        <v>5</v>
      </c>
      <c r="G19" s="327">
        <v>8</v>
      </c>
      <c r="H19" s="327">
        <v>8</v>
      </c>
      <c r="I19" s="91">
        <f t="shared" si="0"/>
        <v>21</v>
      </c>
      <c r="J19" s="463"/>
      <c r="K19" s="449">
        <f t="shared" ref="K19:K23" si="7">J19*F19</f>
        <v>0</v>
      </c>
      <c r="L19" s="83">
        <f t="shared" ref="L19:L23" si="8">J19*G19</f>
        <v>0</v>
      </c>
      <c r="M19" s="450">
        <f t="shared" ref="M19:M23" si="9">J19*H19</f>
        <v>0</v>
      </c>
      <c r="N19" s="443">
        <f t="shared" si="6"/>
        <v>0</v>
      </c>
      <c r="O19" s="101"/>
    </row>
    <row r="20" spans="1:15" s="7" customFormat="1" ht="11.4">
      <c r="A20" s="8"/>
      <c r="B20" s="99" t="s">
        <v>415</v>
      </c>
      <c r="C20" s="9"/>
      <c r="D20" s="10" t="s">
        <v>119</v>
      </c>
      <c r="E20" s="11" t="s">
        <v>43</v>
      </c>
      <c r="F20" s="327">
        <v>10</v>
      </c>
      <c r="G20" s="327">
        <v>15</v>
      </c>
      <c r="H20" s="327">
        <v>15</v>
      </c>
      <c r="I20" s="91">
        <f t="shared" si="0"/>
        <v>40</v>
      </c>
      <c r="J20" s="463"/>
      <c r="K20" s="449">
        <f t="shared" si="7"/>
        <v>0</v>
      </c>
      <c r="L20" s="83">
        <f t="shared" si="8"/>
        <v>0</v>
      </c>
      <c r="M20" s="450">
        <f t="shared" si="9"/>
        <v>0</v>
      </c>
      <c r="N20" s="443">
        <f t="shared" si="6"/>
        <v>0</v>
      </c>
      <c r="O20" s="101"/>
    </row>
    <row r="21" spans="1:15" s="7" customFormat="1" ht="11.4">
      <c r="A21" s="8"/>
      <c r="B21" s="99" t="s">
        <v>416</v>
      </c>
      <c r="C21" s="9"/>
      <c r="D21" s="10" t="s">
        <v>120</v>
      </c>
      <c r="E21" s="11" t="s">
        <v>8</v>
      </c>
      <c r="F21" s="327">
        <v>1</v>
      </c>
      <c r="G21" s="327">
        <v>1</v>
      </c>
      <c r="H21" s="327">
        <v>1</v>
      </c>
      <c r="I21" s="91">
        <f t="shared" si="0"/>
        <v>3</v>
      </c>
      <c r="J21" s="463"/>
      <c r="K21" s="449">
        <f t="shared" si="7"/>
        <v>0</v>
      </c>
      <c r="L21" s="83">
        <f t="shared" si="8"/>
        <v>0</v>
      </c>
      <c r="M21" s="450">
        <f t="shared" si="9"/>
        <v>0</v>
      </c>
      <c r="N21" s="443">
        <f t="shared" si="6"/>
        <v>0</v>
      </c>
      <c r="O21" s="101"/>
    </row>
    <row r="22" spans="1:15" s="7" customFormat="1" ht="11.4">
      <c r="A22" s="8"/>
      <c r="B22" s="99" t="s">
        <v>417</v>
      </c>
      <c r="C22" s="9"/>
      <c r="D22" s="10" t="s">
        <v>121</v>
      </c>
      <c r="E22" s="11" t="s">
        <v>8</v>
      </c>
      <c r="F22" s="327">
        <v>1</v>
      </c>
      <c r="G22" s="327">
        <v>1</v>
      </c>
      <c r="H22" s="327">
        <v>1</v>
      </c>
      <c r="I22" s="91">
        <f t="shared" si="0"/>
        <v>3</v>
      </c>
      <c r="J22" s="463"/>
      <c r="K22" s="449">
        <f t="shared" si="7"/>
        <v>0</v>
      </c>
      <c r="L22" s="83">
        <f t="shared" si="8"/>
        <v>0</v>
      </c>
      <c r="M22" s="450">
        <f t="shared" si="9"/>
        <v>0</v>
      </c>
      <c r="N22" s="443">
        <f>J22*I22</f>
        <v>0</v>
      </c>
      <c r="O22" s="101"/>
    </row>
    <row r="23" spans="1:15" s="90" customFormat="1" ht="11.4">
      <c r="A23" s="88"/>
      <c r="B23" s="99" t="s">
        <v>418</v>
      </c>
      <c r="C23" s="89"/>
      <c r="D23" s="10" t="s">
        <v>94</v>
      </c>
      <c r="E23" s="12" t="s">
        <v>69</v>
      </c>
      <c r="F23" s="327">
        <v>2</v>
      </c>
      <c r="G23" s="327">
        <v>2</v>
      </c>
      <c r="H23" s="327">
        <v>2</v>
      </c>
      <c r="I23" s="91">
        <f t="shared" si="0"/>
        <v>6</v>
      </c>
      <c r="J23" s="463"/>
      <c r="K23" s="449">
        <f t="shared" si="7"/>
        <v>0</v>
      </c>
      <c r="L23" s="83">
        <f t="shared" si="8"/>
        <v>0</v>
      </c>
      <c r="M23" s="450">
        <f t="shared" si="9"/>
        <v>0</v>
      </c>
      <c r="N23" s="443">
        <f t="shared" ref="N23" si="10">J23*I23</f>
        <v>0</v>
      </c>
      <c r="O23" s="101"/>
    </row>
    <row r="24" spans="1:15">
      <c r="A24" s="153"/>
      <c r="B24" s="154">
        <v>2</v>
      </c>
      <c r="C24" s="155"/>
      <c r="D24" s="156" t="s">
        <v>19</v>
      </c>
      <c r="E24" s="157"/>
      <c r="F24" s="326"/>
      <c r="G24" s="326"/>
      <c r="H24" s="326"/>
      <c r="I24" s="161"/>
      <c r="J24" s="462"/>
      <c r="K24" s="447">
        <f>SUM(K25:K34)</f>
        <v>0</v>
      </c>
      <c r="L24" s="159">
        <f>SUM(L25:L34)</f>
        <v>0</v>
      </c>
      <c r="M24" s="448">
        <f>SUM(M25:M34)</f>
        <v>0</v>
      </c>
      <c r="N24" s="442">
        <f>SUM(N25:N34)</f>
        <v>0</v>
      </c>
      <c r="O24" s="162"/>
    </row>
    <row r="25" spans="1:15" s="7" customFormat="1" ht="14.4">
      <c r="A25" s="8"/>
      <c r="B25" s="99" t="s">
        <v>177</v>
      </c>
      <c r="C25" s="9"/>
      <c r="D25" s="10" t="s">
        <v>20</v>
      </c>
      <c r="E25" s="531" t="s">
        <v>66</v>
      </c>
      <c r="F25" s="327">
        <v>9.5039999999999996</v>
      </c>
      <c r="G25" s="327">
        <v>9.5039999999999996</v>
      </c>
      <c r="H25" s="327">
        <v>9.5039999999999996</v>
      </c>
      <c r="I25" s="533">
        <f t="shared" ref="I25:I33" si="11">SUM(F25:H25)</f>
        <v>28.512</v>
      </c>
      <c r="J25" s="463"/>
      <c r="K25" s="449">
        <f t="shared" ref="K25" si="12">J25*F25</f>
        <v>0</v>
      </c>
      <c r="L25" s="83">
        <f t="shared" ref="L25" si="13">J25*G25</f>
        <v>0</v>
      </c>
      <c r="M25" s="450">
        <f t="shared" ref="M25" si="14">J25*H25</f>
        <v>0</v>
      </c>
      <c r="N25" s="444">
        <f t="shared" ref="N25" si="15">J25*I25</f>
        <v>0</v>
      </c>
      <c r="O25" s="101"/>
    </row>
    <row r="26" spans="1:15" s="7" customFormat="1" ht="14.4">
      <c r="A26" s="8"/>
      <c r="B26" s="99" t="s">
        <v>178</v>
      </c>
      <c r="C26" s="9"/>
      <c r="D26" s="10" t="s">
        <v>22</v>
      </c>
      <c r="E26" s="531" t="s">
        <v>66</v>
      </c>
      <c r="F26" s="327">
        <v>11.268400000000002</v>
      </c>
      <c r="G26" s="327">
        <v>13.499200000000002</v>
      </c>
      <c r="H26" s="327">
        <v>13.499200000000002</v>
      </c>
      <c r="I26" s="533">
        <f t="shared" si="11"/>
        <v>38.266800000000003</v>
      </c>
      <c r="J26" s="463"/>
      <c r="K26" s="449">
        <f t="shared" ref="K26:K33" si="16">J26*F26</f>
        <v>0</v>
      </c>
      <c r="L26" s="83">
        <f t="shared" ref="L26:L33" si="17">J26*G26</f>
        <v>0</v>
      </c>
      <c r="M26" s="450">
        <f t="shared" ref="M26:M33" si="18">J26*H26</f>
        <v>0</v>
      </c>
      <c r="N26" s="444">
        <f t="shared" ref="N26:N31" si="19">J26*I26</f>
        <v>0</v>
      </c>
      <c r="O26" s="101"/>
    </row>
    <row r="27" spans="1:15" s="7" customFormat="1">
      <c r="A27" s="8"/>
      <c r="B27" s="99" t="s">
        <v>179</v>
      </c>
      <c r="C27" s="9"/>
      <c r="D27" s="10" t="s">
        <v>59</v>
      </c>
      <c r="E27" s="13" t="s">
        <v>13</v>
      </c>
      <c r="F27" s="327">
        <v>22.536800000000003</v>
      </c>
      <c r="G27" s="327">
        <v>26.998400000000004</v>
      </c>
      <c r="H27" s="327">
        <v>26.998400000000004</v>
      </c>
      <c r="I27" s="91">
        <f t="shared" si="11"/>
        <v>76.533600000000007</v>
      </c>
      <c r="J27" s="463"/>
      <c r="K27" s="449">
        <f t="shared" si="16"/>
        <v>0</v>
      </c>
      <c r="L27" s="83">
        <f t="shared" si="17"/>
        <v>0</v>
      </c>
      <c r="M27" s="450">
        <f t="shared" si="18"/>
        <v>0</v>
      </c>
      <c r="N27" s="444">
        <f t="shared" si="19"/>
        <v>0</v>
      </c>
      <c r="O27" s="101"/>
    </row>
    <row r="28" spans="1:15" s="7" customFormat="1" ht="11.4">
      <c r="A28" s="8"/>
      <c r="B28" s="99" t="s">
        <v>180</v>
      </c>
      <c r="C28" s="9"/>
      <c r="D28" s="10" t="s">
        <v>463</v>
      </c>
      <c r="E28" s="11" t="s">
        <v>11</v>
      </c>
      <c r="F28" s="327">
        <v>7</v>
      </c>
      <c r="G28" s="327">
        <v>10</v>
      </c>
      <c r="H28" s="327">
        <v>10</v>
      </c>
      <c r="I28" s="91">
        <f t="shared" si="11"/>
        <v>27</v>
      </c>
      <c r="J28" s="463"/>
      <c r="K28" s="449">
        <f t="shared" si="16"/>
        <v>0</v>
      </c>
      <c r="L28" s="83">
        <f t="shared" si="17"/>
        <v>0</v>
      </c>
      <c r="M28" s="450">
        <f t="shared" si="18"/>
        <v>0</v>
      </c>
      <c r="N28" s="444">
        <f t="shared" ref="N28" si="20">J28*I28</f>
        <v>0</v>
      </c>
      <c r="O28" s="101"/>
    </row>
    <row r="29" spans="1:15" s="7" customFormat="1" ht="13.2" customHeight="1">
      <c r="A29" s="8"/>
      <c r="B29" s="99" t="s">
        <v>181</v>
      </c>
      <c r="C29" s="9"/>
      <c r="D29" s="10" t="s">
        <v>24</v>
      </c>
      <c r="E29" s="11" t="s">
        <v>11</v>
      </c>
      <c r="F29" s="327">
        <v>4.5073600000000003</v>
      </c>
      <c r="G29" s="327">
        <v>5.3996800000000009</v>
      </c>
      <c r="H29" s="327">
        <v>5.3996800000000009</v>
      </c>
      <c r="I29" s="91">
        <f t="shared" si="11"/>
        <v>15.306720000000002</v>
      </c>
      <c r="J29" s="463"/>
      <c r="K29" s="449">
        <f t="shared" si="16"/>
        <v>0</v>
      </c>
      <c r="L29" s="83">
        <f t="shared" si="17"/>
        <v>0</v>
      </c>
      <c r="M29" s="450">
        <f t="shared" si="18"/>
        <v>0</v>
      </c>
      <c r="N29" s="444">
        <f t="shared" si="19"/>
        <v>0</v>
      </c>
      <c r="O29" s="101"/>
    </row>
    <row r="30" spans="1:15" s="7" customFormat="1" ht="13.2" customHeight="1">
      <c r="A30" s="8"/>
      <c r="B30" s="99" t="s">
        <v>182</v>
      </c>
      <c r="C30" s="9"/>
      <c r="D30" s="10" t="s">
        <v>68</v>
      </c>
      <c r="E30" s="11" t="s">
        <v>11</v>
      </c>
      <c r="F30" s="327">
        <v>9</v>
      </c>
      <c r="G30" s="327">
        <v>9</v>
      </c>
      <c r="H30" s="327">
        <v>9</v>
      </c>
      <c r="I30" s="91">
        <f t="shared" si="11"/>
        <v>27</v>
      </c>
      <c r="J30" s="463"/>
      <c r="K30" s="449">
        <f t="shared" si="16"/>
        <v>0</v>
      </c>
      <c r="L30" s="83">
        <f t="shared" si="17"/>
        <v>0</v>
      </c>
      <c r="M30" s="450">
        <f t="shared" si="18"/>
        <v>0</v>
      </c>
      <c r="N30" s="444">
        <f t="shared" si="19"/>
        <v>0</v>
      </c>
      <c r="O30" s="101"/>
    </row>
    <row r="31" spans="1:15" s="7" customFormat="1" ht="13.2" customHeight="1">
      <c r="A31" s="8"/>
      <c r="B31" s="99" t="s">
        <v>197</v>
      </c>
      <c r="C31" s="9"/>
      <c r="D31" s="10" t="s">
        <v>96</v>
      </c>
      <c r="E31" s="11" t="s">
        <v>11</v>
      </c>
      <c r="F31" s="327">
        <v>12</v>
      </c>
      <c r="G31" s="327">
        <v>15</v>
      </c>
      <c r="H31" s="327">
        <v>15</v>
      </c>
      <c r="I31" s="91">
        <f t="shared" si="11"/>
        <v>42</v>
      </c>
      <c r="J31" s="463"/>
      <c r="K31" s="449">
        <f t="shared" si="16"/>
        <v>0</v>
      </c>
      <c r="L31" s="83">
        <f t="shared" si="17"/>
        <v>0</v>
      </c>
      <c r="M31" s="450">
        <f t="shared" si="18"/>
        <v>0</v>
      </c>
      <c r="N31" s="444">
        <f t="shared" si="19"/>
        <v>0</v>
      </c>
      <c r="O31" s="101"/>
    </row>
    <row r="32" spans="1:15" s="7" customFormat="1" ht="11.4">
      <c r="A32" s="8"/>
      <c r="B32" s="99" t="s">
        <v>292</v>
      </c>
      <c r="C32" s="9"/>
      <c r="D32" s="10" t="s">
        <v>44</v>
      </c>
      <c r="E32" s="82" t="s">
        <v>8</v>
      </c>
      <c r="F32" s="327">
        <v>1</v>
      </c>
      <c r="G32" s="327">
        <v>1</v>
      </c>
      <c r="H32" s="327">
        <v>1</v>
      </c>
      <c r="I32" s="91">
        <f t="shared" si="11"/>
        <v>3</v>
      </c>
      <c r="J32" s="463"/>
      <c r="K32" s="449">
        <f t="shared" si="16"/>
        <v>0</v>
      </c>
      <c r="L32" s="83">
        <f t="shared" si="17"/>
        <v>0</v>
      </c>
      <c r="M32" s="450">
        <f t="shared" si="18"/>
        <v>0</v>
      </c>
      <c r="N32" s="444">
        <f>J32*I32</f>
        <v>0</v>
      </c>
      <c r="O32" s="101"/>
    </row>
    <row r="33" spans="1:15" s="7" customFormat="1" ht="13.2" customHeight="1">
      <c r="A33" s="8"/>
      <c r="B33" s="99" t="s">
        <v>293</v>
      </c>
      <c r="C33" s="9"/>
      <c r="D33" s="10" t="s">
        <v>464</v>
      </c>
      <c r="E33" s="13" t="s">
        <v>13</v>
      </c>
      <c r="F33" s="327">
        <v>11.268400000000002</v>
      </c>
      <c r="G33" s="327">
        <v>13.499200000000002</v>
      </c>
      <c r="H33" s="327">
        <v>13.499200000000002</v>
      </c>
      <c r="I33" s="91">
        <f t="shared" si="11"/>
        <v>38.266800000000003</v>
      </c>
      <c r="J33" s="463"/>
      <c r="K33" s="449">
        <f t="shared" si="16"/>
        <v>0</v>
      </c>
      <c r="L33" s="83">
        <f t="shared" si="17"/>
        <v>0</v>
      </c>
      <c r="M33" s="450">
        <f t="shared" si="18"/>
        <v>0</v>
      </c>
      <c r="N33" s="444">
        <f t="shared" ref="N33" si="21">J33*I33</f>
        <v>0</v>
      </c>
      <c r="O33" s="101"/>
    </row>
    <row r="34" spans="1:15" s="7" customFormat="1" ht="13.2" customHeight="1">
      <c r="A34" s="8"/>
      <c r="B34" s="99" t="s">
        <v>294</v>
      </c>
      <c r="C34" s="9"/>
      <c r="D34" s="10" t="s">
        <v>35</v>
      </c>
      <c r="E34" s="11" t="s">
        <v>29</v>
      </c>
      <c r="F34" s="327">
        <v>8</v>
      </c>
      <c r="G34" s="327">
        <v>8</v>
      </c>
      <c r="H34" s="327">
        <v>8</v>
      </c>
      <c r="I34" s="91">
        <v>8</v>
      </c>
      <c r="J34" s="463"/>
      <c r="K34" s="449">
        <f>SUM(K25:K33)*F34/100</f>
        <v>0</v>
      </c>
      <c r="L34" s="83">
        <f>SUM(L25:L33)*G34/100</f>
        <v>0</v>
      </c>
      <c r="M34" s="450">
        <f>SUM(M25:M33)*H34/100</f>
        <v>0</v>
      </c>
      <c r="N34" s="444">
        <f>J34*I34/100</f>
        <v>0</v>
      </c>
      <c r="O34" s="101"/>
    </row>
    <row r="35" spans="1:15">
      <c r="A35" s="153"/>
      <c r="B35" s="154">
        <v>3</v>
      </c>
      <c r="C35" s="155"/>
      <c r="D35" s="156" t="s">
        <v>25</v>
      </c>
      <c r="E35" s="157"/>
      <c r="F35" s="326"/>
      <c r="G35" s="326"/>
      <c r="H35" s="326"/>
      <c r="I35" s="161"/>
      <c r="J35" s="462"/>
      <c r="K35" s="447">
        <f>SUM(K36:K39)</f>
        <v>0</v>
      </c>
      <c r="L35" s="159">
        <f>SUM(L36:L39)</f>
        <v>0</v>
      </c>
      <c r="M35" s="448">
        <f>SUM(M36:M39)</f>
        <v>0</v>
      </c>
      <c r="N35" s="442">
        <f>SUM(N36:N39)</f>
        <v>0</v>
      </c>
      <c r="O35" s="162"/>
    </row>
    <row r="36" spans="1:15" s="7" customFormat="1">
      <c r="A36" s="8"/>
      <c r="B36" s="99" t="s">
        <v>171</v>
      </c>
      <c r="C36" s="9"/>
      <c r="D36" s="10" t="s">
        <v>26</v>
      </c>
      <c r="E36" s="13" t="s">
        <v>13</v>
      </c>
      <c r="F36" s="327">
        <v>15</v>
      </c>
      <c r="G36" s="327">
        <v>20</v>
      </c>
      <c r="H36" s="327">
        <v>20</v>
      </c>
      <c r="I36" s="91">
        <f t="shared" ref="I36:I38" si="22">SUM(F36:H36)</f>
        <v>55</v>
      </c>
      <c r="J36" s="463"/>
      <c r="K36" s="449">
        <f t="shared" ref="K36" si="23">J36*F36</f>
        <v>0</v>
      </c>
      <c r="L36" s="83">
        <f t="shared" ref="L36" si="24">J36*G36</f>
        <v>0</v>
      </c>
      <c r="M36" s="450">
        <f t="shared" ref="M36" si="25">J36*H36</f>
        <v>0</v>
      </c>
      <c r="N36" s="444">
        <f t="shared" ref="N36:N38" si="26">J36*I36</f>
        <v>0</v>
      </c>
      <c r="O36" s="101"/>
    </row>
    <row r="37" spans="1:15" s="7" customFormat="1">
      <c r="A37" s="8"/>
      <c r="B37" s="99" t="s">
        <v>172</v>
      </c>
      <c r="C37" s="9"/>
      <c r="D37" s="10" t="s">
        <v>515</v>
      </c>
      <c r="E37" s="13" t="s">
        <v>13</v>
      </c>
      <c r="F37" s="327">
        <v>5</v>
      </c>
      <c r="G37" s="327">
        <v>10</v>
      </c>
      <c r="H37" s="327">
        <v>10</v>
      </c>
      <c r="I37" s="91">
        <f t="shared" si="22"/>
        <v>25</v>
      </c>
      <c r="J37" s="463"/>
      <c r="K37" s="449">
        <f t="shared" ref="K37:K38" si="27">J37*F37</f>
        <v>0</v>
      </c>
      <c r="L37" s="83">
        <f t="shared" ref="L37:L38" si="28">J37*G37</f>
        <v>0</v>
      </c>
      <c r="M37" s="450">
        <f t="shared" ref="M37:M38" si="29">J37*H37</f>
        <v>0</v>
      </c>
      <c r="N37" s="444">
        <f t="shared" ref="N37" si="30">J37*I37</f>
        <v>0</v>
      </c>
      <c r="O37" s="101"/>
    </row>
    <row r="38" spans="1:15" s="7" customFormat="1">
      <c r="A38" s="8"/>
      <c r="B38" s="99" t="s">
        <v>173</v>
      </c>
      <c r="C38" s="9"/>
      <c r="D38" s="10" t="s">
        <v>78</v>
      </c>
      <c r="E38" s="531" t="s">
        <v>13</v>
      </c>
      <c r="F38" s="327">
        <v>18.2</v>
      </c>
      <c r="G38" s="327">
        <v>26</v>
      </c>
      <c r="H38" s="327">
        <v>26</v>
      </c>
      <c r="I38" s="533">
        <f t="shared" si="22"/>
        <v>70.2</v>
      </c>
      <c r="J38" s="463"/>
      <c r="K38" s="449">
        <f t="shared" si="27"/>
        <v>0</v>
      </c>
      <c r="L38" s="83">
        <f t="shared" si="28"/>
        <v>0</v>
      </c>
      <c r="M38" s="450">
        <f t="shared" si="29"/>
        <v>0</v>
      </c>
      <c r="N38" s="444">
        <f t="shared" si="26"/>
        <v>0</v>
      </c>
      <c r="O38" s="101"/>
    </row>
    <row r="39" spans="1:15" s="7" customFormat="1" ht="11.4">
      <c r="A39" s="8"/>
      <c r="B39" s="99" t="s">
        <v>174</v>
      </c>
      <c r="C39" s="9"/>
      <c r="D39" s="10" t="s">
        <v>35</v>
      </c>
      <c r="E39" s="11" t="s">
        <v>29</v>
      </c>
      <c r="F39" s="327">
        <v>8</v>
      </c>
      <c r="G39" s="327">
        <v>8</v>
      </c>
      <c r="H39" s="327">
        <v>8</v>
      </c>
      <c r="I39" s="91">
        <v>8</v>
      </c>
      <c r="J39" s="463"/>
      <c r="K39" s="449">
        <f>SUM(K36:K38)*F39/100</f>
        <v>0</v>
      </c>
      <c r="L39" s="83">
        <f>SUM(L36:L38)*G39/100</f>
        <v>0</v>
      </c>
      <c r="M39" s="450">
        <f>SUM(M36:M38)*H39/100</f>
        <v>0</v>
      </c>
      <c r="N39" s="444">
        <f>J39*I39/100</f>
        <v>0</v>
      </c>
      <c r="O39" s="101"/>
    </row>
    <row r="40" spans="1:15">
      <c r="A40" s="153"/>
      <c r="B40" s="163">
        <v>4</v>
      </c>
      <c r="C40" s="164"/>
      <c r="D40" s="165" t="s">
        <v>27</v>
      </c>
      <c r="E40" s="165"/>
      <c r="F40" s="328"/>
      <c r="G40" s="328"/>
      <c r="H40" s="328"/>
      <c r="I40" s="166"/>
      <c r="J40" s="464"/>
      <c r="K40" s="451">
        <f>SUM(K41:K45)</f>
        <v>0</v>
      </c>
      <c r="L40" s="167">
        <f>SUM(L41:L45)</f>
        <v>0</v>
      </c>
      <c r="M40" s="452">
        <f>SUM(M41:M45)</f>
        <v>0</v>
      </c>
      <c r="N40" s="445">
        <f>SUM(N41:N45)</f>
        <v>0</v>
      </c>
      <c r="O40" s="168"/>
    </row>
    <row r="41" spans="1:15" s="7" customFormat="1" ht="22.8">
      <c r="A41" s="8"/>
      <c r="B41" s="99" t="s">
        <v>137</v>
      </c>
      <c r="C41" s="9" t="s">
        <v>627</v>
      </c>
      <c r="D41" s="10" t="s">
        <v>488</v>
      </c>
      <c r="E41" s="11" t="s">
        <v>69</v>
      </c>
      <c r="F41" s="327">
        <v>1</v>
      </c>
      <c r="G41" s="327">
        <v>0</v>
      </c>
      <c r="H41" s="327">
        <v>0</v>
      </c>
      <c r="I41" s="91">
        <f t="shared" ref="I41:I44" si="31">SUM(F41:H41)</f>
        <v>1</v>
      </c>
      <c r="J41" s="463"/>
      <c r="K41" s="449">
        <f t="shared" ref="K41:K43" si="32">J41*F41</f>
        <v>0</v>
      </c>
      <c r="L41" s="83">
        <f t="shared" ref="L41:L43" si="33">J41*G41</f>
        <v>0</v>
      </c>
      <c r="M41" s="450">
        <f t="shared" ref="M41:M43" si="34">J41*H41</f>
        <v>0</v>
      </c>
      <c r="N41" s="444">
        <f t="shared" ref="N41:N44" si="35">J41*I41</f>
        <v>0</v>
      </c>
      <c r="O41" s="101"/>
    </row>
    <row r="42" spans="1:15" s="7" customFormat="1" ht="22.8">
      <c r="A42" s="8"/>
      <c r="B42" s="99" t="s">
        <v>138</v>
      </c>
      <c r="C42" s="9" t="s">
        <v>629</v>
      </c>
      <c r="D42" s="10" t="s">
        <v>488</v>
      </c>
      <c r="E42" s="11" t="s">
        <v>69</v>
      </c>
      <c r="F42" s="327">
        <v>0</v>
      </c>
      <c r="G42" s="327">
        <v>1</v>
      </c>
      <c r="H42" s="327">
        <v>0</v>
      </c>
      <c r="I42" s="91">
        <f t="shared" si="31"/>
        <v>1</v>
      </c>
      <c r="J42" s="463"/>
      <c r="K42" s="449">
        <f t="shared" si="32"/>
        <v>0</v>
      </c>
      <c r="L42" s="83">
        <f t="shared" si="33"/>
        <v>0</v>
      </c>
      <c r="M42" s="450">
        <f t="shared" si="34"/>
        <v>0</v>
      </c>
      <c r="N42" s="444">
        <f t="shared" si="35"/>
        <v>0</v>
      </c>
      <c r="O42" s="101"/>
    </row>
    <row r="43" spans="1:15" s="7" customFormat="1" ht="22.8">
      <c r="A43" s="8"/>
      <c r="B43" s="99" t="s">
        <v>139</v>
      </c>
      <c r="C43" s="9" t="s">
        <v>628</v>
      </c>
      <c r="D43" s="10" t="s">
        <v>488</v>
      </c>
      <c r="E43" s="11" t="s">
        <v>69</v>
      </c>
      <c r="F43" s="327">
        <v>0</v>
      </c>
      <c r="G43" s="327">
        <v>0</v>
      </c>
      <c r="H43" s="327">
        <v>1</v>
      </c>
      <c r="I43" s="91">
        <f t="shared" si="31"/>
        <v>1</v>
      </c>
      <c r="J43" s="463"/>
      <c r="K43" s="449">
        <f t="shared" si="32"/>
        <v>0</v>
      </c>
      <c r="L43" s="83">
        <f t="shared" si="33"/>
        <v>0</v>
      </c>
      <c r="M43" s="450">
        <f t="shared" si="34"/>
        <v>0</v>
      </c>
      <c r="N43" s="444">
        <f t="shared" si="35"/>
        <v>0</v>
      </c>
      <c r="O43" s="101"/>
    </row>
    <row r="44" spans="1:15" s="7" customFormat="1" ht="13.2" customHeight="1">
      <c r="A44" s="8"/>
      <c r="B44" s="99" t="s">
        <v>140</v>
      </c>
      <c r="C44" s="9"/>
      <c r="D44" s="10" t="s">
        <v>98</v>
      </c>
      <c r="E44" s="11" t="s">
        <v>11</v>
      </c>
      <c r="F44" s="327">
        <v>7</v>
      </c>
      <c r="G44" s="327">
        <v>10</v>
      </c>
      <c r="H44" s="327">
        <v>10</v>
      </c>
      <c r="I44" s="91">
        <f t="shared" si="31"/>
        <v>27</v>
      </c>
      <c r="J44" s="463"/>
      <c r="K44" s="449">
        <f t="shared" ref="K44" si="36">J44*F44</f>
        <v>0</v>
      </c>
      <c r="L44" s="83">
        <f t="shared" ref="L44" si="37">J44*G44</f>
        <v>0</v>
      </c>
      <c r="M44" s="450">
        <f t="shared" ref="M44" si="38">J44*H44</f>
        <v>0</v>
      </c>
      <c r="N44" s="444">
        <f t="shared" si="35"/>
        <v>0</v>
      </c>
      <c r="O44" s="101"/>
    </row>
    <row r="45" spans="1:15" s="7" customFormat="1" ht="13.2" customHeight="1">
      <c r="A45" s="8"/>
      <c r="B45" s="99" t="s">
        <v>141</v>
      </c>
      <c r="C45" s="9"/>
      <c r="D45" s="10" t="s">
        <v>28</v>
      </c>
      <c r="E45" s="11" t="s">
        <v>29</v>
      </c>
      <c r="F45" s="327">
        <v>15</v>
      </c>
      <c r="G45" s="327">
        <v>15</v>
      </c>
      <c r="H45" s="327">
        <v>15</v>
      </c>
      <c r="I45" s="91">
        <v>15</v>
      </c>
      <c r="J45" s="463"/>
      <c r="K45" s="449">
        <f>SUM(K41:K44)*F45/100</f>
        <v>0</v>
      </c>
      <c r="L45" s="83">
        <f>SUM(L41:L44)*G45/100</f>
        <v>0</v>
      </c>
      <c r="M45" s="450">
        <f>SUM(M41:M44)*H45/100</f>
        <v>0</v>
      </c>
      <c r="N45" s="444">
        <f>J45*I45/100</f>
        <v>0</v>
      </c>
      <c r="O45" s="101"/>
    </row>
    <row r="46" spans="1:15">
      <c r="A46" s="153"/>
      <c r="B46" s="163">
        <v>5</v>
      </c>
      <c r="C46" s="164"/>
      <c r="D46" s="165" t="s">
        <v>31</v>
      </c>
      <c r="E46" s="165"/>
      <c r="F46" s="328"/>
      <c r="G46" s="328"/>
      <c r="H46" s="328"/>
      <c r="I46" s="166"/>
      <c r="J46" s="464"/>
      <c r="K46" s="451">
        <f>SUM(K47:K50)</f>
        <v>0</v>
      </c>
      <c r="L46" s="167">
        <f>SUM(L47:L50)</f>
        <v>0</v>
      </c>
      <c r="M46" s="452">
        <f>SUM(M47:M50)</f>
        <v>0</v>
      </c>
      <c r="N46" s="445">
        <f>SUM(N47:N50)</f>
        <v>0</v>
      </c>
      <c r="O46" s="168"/>
    </row>
    <row r="47" spans="1:15" s="7" customFormat="1">
      <c r="A47" s="8"/>
      <c r="B47" s="99" t="s">
        <v>146</v>
      </c>
      <c r="C47" s="9"/>
      <c r="D47" s="10" t="s">
        <v>397</v>
      </c>
      <c r="E47" s="13" t="s">
        <v>13</v>
      </c>
      <c r="F47" s="327">
        <v>15</v>
      </c>
      <c r="G47" s="327">
        <v>20</v>
      </c>
      <c r="H47" s="327">
        <v>20</v>
      </c>
      <c r="I47" s="91">
        <f t="shared" ref="I47:I49" si="39">SUM(F47:H47)</f>
        <v>55</v>
      </c>
      <c r="J47" s="463"/>
      <c r="K47" s="449">
        <f t="shared" ref="K47" si="40">J47*F47</f>
        <v>0</v>
      </c>
      <c r="L47" s="83">
        <f t="shared" ref="L47" si="41">J47*G47</f>
        <v>0</v>
      </c>
      <c r="M47" s="450">
        <f t="shared" ref="M47" si="42">J47*H47</f>
        <v>0</v>
      </c>
      <c r="N47" s="443">
        <f t="shared" ref="N47:N49" si="43">J47*I47</f>
        <v>0</v>
      </c>
      <c r="O47" s="101"/>
    </row>
    <row r="48" spans="1:15" s="7" customFormat="1">
      <c r="A48" s="8"/>
      <c r="B48" s="99" t="s">
        <v>147</v>
      </c>
      <c r="C48" s="9"/>
      <c r="D48" s="10" t="s">
        <v>32</v>
      </c>
      <c r="E48" s="13" t="s">
        <v>13</v>
      </c>
      <c r="F48" s="327">
        <v>15</v>
      </c>
      <c r="G48" s="327">
        <v>20</v>
      </c>
      <c r="H48" s="327">
        <v>20</v>
      </c>
      <c r="I48" s="91">
        <f t="shared" si="39"/>
        <v>55</v>
      </c>
      <c r="J48" s="463"/>
      <c r="K48" s="449">
        <f t="shared" ref="K48:K49" si="44">J48*F48</f>
        <v>0</v>
      </c>
      <c r="L48" s="83">
        <f t="shared" ref="L48:L49" si="45">J48*G48</f>
        <v>0</v>
      </c>
      <c r="M48" s="450">
        <f t="shared" ref="M48:M49" si="46">J48*H48</f>
        <v>0</v>
      </c>
      <c r="N48" s="443">
        <f t="shared" si="43"/>
        <v>0</v>
      </c>
      <c r="O48" s="101"/>
    </row>
    <row r="49" spans="1:15" s="7" customFormat="1">
      <c r="A49" s="8"/>
      <c r="B49" s="99" t="s">
        <v>361</v>
      </c>
      <c r="C49" s="9"/>
      <c r="D49" s="10" t="s">
        <v>67</v>
      </c>
      <c r="E49" s="13" t="s">
        <v>13</v>
      </c>
      <c r="F49" s="327">
        <v>15</v>
      </c>
      <c r="G49" s="327">
        <v>20</v>
      </c>
      <c r="H49" s="327">
        <v>20</v>
      </c>
      <c r="I49" s="91">
        <f t="shared" si="39"/>
        <v>55</v>
      </c>
      <c r="J49" s="463"/>
      <c r="K49" s="449">
        <f t="shared" si="44"/>
        <v>0</v>
      </c>
      <c r="L49" s="83">
        <f t="shared" si="45"/>
        <v>0</v>
      </c>
      <c r="M49" s="450">
        <f t="shared" si="46"/>
        <v>0</v>
      </c>
      <c r="N49" s="443">
        <f t="shared" si="43"/>
        <v>0</v>
      </c>
      <c r="O49" s="101"/>
    </row>
    <row r="50" spans="1:15" s="7" customFormat="1" ht="11.4">
      <c r="A50" s="8"/>
      <c r="B50" s="99" t="s">
        <v>362</v>
      </c>
      <c r="C50" s="9"/>
      <c r="D50" s="10" t="s">
        <v>35</v>
      </c>
      <c r="E50" s="11" t="s">
        <v>29</v>
      </c>
      <c r="F50" s="327">
        <v>8</v>
      </c>
      <c r="G50" s="327">
        <v>8</v>
      </c>
      <c r="H50" s="327">
        <v>8</v>
      </c>
      <c r="I50" s="91">
        <v>8</v>
      </c>
      <c r="J50" s="463"/>
      <c r="K50" s="449">
        <f>SUM(K47:K49)*F50/100</f>
        <v>0</v>
      </c>
      <c r="L50" s="83">
        <f>SUM(L47:L49)*G50/100</f>
        <v>0</v>
      </c>
      <c r="M50" s="450">
        <f>SUM(M47:M49)*H50/100</f>
        <v>0</v>
      </c>
      <c r="N50" s="444">
        <f>I50*J50/100</f>
        <v>0</v>
      </c>
      <c r="O50" s="101"/>
    </row>
    <row r="51" spans="1:15">
      <c r="A51" s="153"/>
      <c r="B51" s="163">
        <v>6</v>
      </c>
      <c r="C51" s="164"/>
      <c r="D51" s="165" t="s">
        <v>33</v>
      </c>
      <c r="E51" s="165"/>
      <c r="F51" s="328"/>
      <c r="G51" s="328"/>
      <c r="H51" s="328"/>
      <c r="I51" s="166"/>
      <c r="J51" s="464"/>
      <c r="K51" s="451">
        <f>SUM(K52:K59)</f>
        <v>0</v>
      </c>
      <c r="L51" s="167">
        <f>SUM(L52:L59)</f>
        <v>0</v>
      </c>
      <c r="M51" s="452">
        <f>SUM(M52:M59)</f>
        <v>0</v>
      </c>
      <c r="N51" s="445">
        <f>SUM(N52:N59)</f>
        <v>0</v>
      </c>
      <c r="O51" s="168"/>
    </row>
    <row r="52" spans="1:15" s="7" customFormat="1">
      <c r="A52" s="8"/>
      <c r="B52" s="99" t="s">
        <v>148</v>
      </c>
      <c r="C52" s="9"/>
      <c r="D52" s="10" t="s">
        <v>122</v>
      </c>
      <c r="E52" s="13" t="s">
        <v>13</v>
      </c>
      <c r="F52" s="327">
        <v>15</v>
      </c>
      <c r="G52" s="327">
        <v>20</v>
      </c>
      <c r="H52" s="327">
        <v>20</v>
      </c>
      <c r="I52" s="91">
        <f t="shared" ref="I52:I58" si="47">SUM(F52:H52)</f>
        <v>55</v>
      </c>
      <c r="J52" s="463"/>
      <c r="K52" s="449">
        <f t="shared" ref="K52" si="48">J52*F52</f>
        <v>0</v>
      </c>
      <c r="L52" s="83">
        <f t="shared" ref="L52" si="49">J52*G52</f>
        <v>0</v>
      </c>
      <c r="M52" s="450">
        <f t="shared" ref="M52" si="50">J52*H52</f>
        <v>0</v>
      </c>
      <c r="N52" s="444">
        <f>J52*I52</f>
        <v>0</v>
      </c>
      <c r="O52" s="101"/>
    </row>
    <row r="53" spans="1:15" s="7" customFormat="1">
      <c r="A53" s="8"/>
      <c r="B53" s="99" t="s">
        <v>149</v>
      </c>
      <c r="C53" s="9"/>
      <c r="D53" s="10" t="s">
        <v>40</v>
      </c>
      <c r="E53" s="13" t="s">
        <v>13</v>
      </c>
      <c r="F53" s="327">
        <v>15</v>
      </c>
      <c r="G53" s="327">
        <v>20</v>
      </c>
      <c r="H53" s="327">
        <v>20</v>
      </c>
      <c r="I53" s="91">
        <f t="shared" si="47"/>
        <v>55</v>
      </c>
      <c r="J53" s="463"/>
      <c r="K53" s="449">
        <f t="shared" ref="K53:K58" si="51">J53*F53</f>
        <v>0</v>
      </c>
      <c r="L53" s="83">
        <f t="shared" ref="L53:L58" si="52">J53*G53</f>
        <v>0</v>
      </c>
      <c r="M53" s="450">
        <f t="shared" ref="M53:M58" si="53">J53*H53</f>
        <v>0</v>
      </c>
      <c r="N53" s="444">
        <f>J53*I53</f>
        <v>0</v>
      </c>
      <c r="O53" s="101"/>
    </row>
    <row r="54" spans="1:15" s="7" customFormat="1" ht="14.4">
      <c r="A54" s="8"/>
      <c r="B54" s="99" t="s">
        <v>433</v>
      </c>
      <c r="C54" s="9"/>
      <c r="D54" s="10" t="s">
        <v>123</v>
      </c>
      <c r="E54" s="13" t="s">
        <v>66</v>
      </c>
      <c r="F54" s="327">
        <v>15</v>
      </c>
      <c r="G54" s="327">
        <v>20</v>
      </c>
      <c r="H54" s="327">
        <v>20</v>
      </c>
      <c r="I54" s="91">
        <f t="shared" si="47"/>
        <v>55</v>
      </c>
      <c r="J54" s="463"/>
      <c r="K54" s="449">
        <f t="shared" si="51"/>
        <v>0</v>
      </c>
      <c r="L54" s="83">
        <f t="shared" si="52"/>
        <v>0</v>
      </c>
      <c r="M54" s="450">
        <f t="shared" si="53"/>
        <v>0</v>
      </c>
      <c r="N54" s="444">
        <f t="shared" ref="N54:N58" si="54">J54*I54</f>
        <v>0</v>
      </c>
      <c r="O54" s="101"/>
    </row>
    <row r="55" spans="1:15" s="7" customFormat="1">
      <c r="A55" s="8"/>
      <c r="B55" s="99" t="s">
        <v>434</v>
      </c>
      <c r="C55" s="9"/>
      <c r="D55" s="10" t="s">
        <v>496</v>
      </c>
      <c r="E55" s="11" t="s">
        <v>10</v>
      </c>
      <c r="F55" s="327">
        <v>18</v>
      </c>
      <c r="G55" s="327">
        <v>24</v>
      </c>
      <c r="H55" s="327">
        <v>24</v>
      </c>
      <c r="I55" s="91">
        <f t="shared" si="47"/>
        <v>66</v>
      </c>
      <c r="J55" s="463"/>
      <c r="K55" s="449">
        <f t="shared" si="51"/>
        <v>0</v>
      </c>
      <c r="L55" s="83">
        <f t="shared" si="52"/>
        <v>0</v>
      </c>
      <c r="M55" s="450">
        <f t="shared" si="53"/>
        <v>0</v>
      </c>
      <c r="N55" s="444">
        <f t="shared" si="54"/>
        <v>0</v>
      </c>
      <c r="O55" s="101"/>
    </row>
    <row r="56" spans="1:15" s="7" customFormat="1" ht="11.4">
      <c r="A56" s="8"/>
      <c r="B56" s="99" t="s">
        <v>435</v>
      </c>
      <c r="C56" s="9"/>
      <c r="D56" s="10" t="s">
        <v>105</v>
      </c>
      <c r="E56" s="11" t="s">
        <v>11</v>
      </c>
      <c r="F56" s="327">
        <v>8.3089600000000008</v>
      </c>
      <c r="G56" s="327">
        <v>9.2012800000000006</v>
      </c>
      <c r="H56" s="327">
        <v>9.2012800000000006</v>
      </c>
      <c r="I56" s="91">
        <f t="shared" si="47"/>
        <v>26.711520000000004</v>
      </c>
      <c r="J56" s="463"/>
      <c r="K56" s="449">
        <f t="shared" si="51"/>
        <v>0</v>
      </c>
      <c r="L56" s="83">
        <f t="shared" si="52"/>
        <v>0</v>
      </c>
      <c r="M56" s="450">
        <f t="shared" si="53"/>
        <v>0</v>
      </c>
      <c r="N56" s="444">
        <f t="shared" si="54"/>
        <v>0</v>
      </c>
      <c r="O56" s="101"/>
    </row>
    <row r="57" spans="1:15" s="7" customFormat="1" ht="11.4">
      <c r="A57" s="8"/>
      <c r="B57" s="99" t="s">
        <v>498</v>
      </c>
      <c r="C57" s="9"/>
      <c r="D57" s="10" t="s">
        <v>489</v>
      </c>
      <c r="E57" s="11" t="s">
        <v>11</v>
      </c>
      <c r="F57" s="327">
        <v>9.9707520000000009</v>
      </c>
      <c r="G57" s="327">
        <v>11.041536000000001</v>
      </c>
      <c r="H57" s="327">
        <v>11.041536000000001</v>
      </c>
      <c r="I57" s="91">
        <f t="shared" si="47"/>
        <v>32.053824000000006</v>
      </c>
      <c r="J57" s="463"/>
      <c r="K57" s="449">
        <f t="shared" si="51"/>
        <v>0</v>
      </c>
      <c r="L57" s="83">
        <f t="shared" si="52"/>
        <v>0</v>
      </c>
      <c r="M57" s="450">
        <f t="shared" si="53"/>
        <v>0</v>
      </c>
      <c r="N57" s="444">
        <f t="shared" si="54"/>
        <v>0</v>
      </c>
      <c r="O57" s="101"/>
    </row>
    <row r="58" spans="1:15" s="7" customFormat="1" ht="11.4">
      <c r="A58" s="8"/>
      <c r="B58" s="99" t="s">
        <v>499</v>
      </c>
      <c r="C58" s="9"/>
      <c r="D58" s="10" t="s">
        <v>34</v>
      </c>
      <c r="E58" s="11" t="s">
        <v>11</v>
      </c>
      <c r="F58" s="327">
        <v>1</v>
      </c>
      <c r="G58" s="327">
        <v>1</v>
      </c>
      <c r="H58" s="327">
        <v>1</v>
      </c>
      <c r="I58" s="91">
        <f t="shared" si="47"/>
        <v>3</v>
      </c>
      <c r="J58" s="463"/>
      <c r="K58" s="449">
        <f t="shared" si="51"/>
        <v>0</v>
      </c>
      <c r="L58" s="83">
        <f t="shared" si="52"/>
        <v>0</v>
      </c>
      <c r="M58" s="450">
        <f t="shared" si="53"/>
        <v>0</v>
      </c>
      <c r="N58" s="444">
        <f t="shared" si="54"/>
        <v>0</v>
      </c>
      <c r="O58" s="101"/>
    </row>
    <row r="59" spans="1:15" s="7" customFormat="1" ht="11.4">
      <c r="A59" s="8"/>
      <c r="B59" s="99" t="s">
        <v>500</v>
      </c>
      <c r="C59" s="9"/>
      <c r="D59" s="10" t="s">
        <v>35</v>
      </c>
      <c r="E59" s="11" t="s">
        <v>29</v>
      </c>
      <c r="F59" s="535">
        <v>3</v>
      </c>
      <c r="G59" s="535">
        <v>3</v>
      </c>
      <c r="H59" s="535">
        <v>3</v>
      </c>
      <c r="I59" s="91">
        <v>3</v>
      </c>
      <c r="J59" s="463"/>
      <c r="K59" s="449">
        <f>SUM(K52:K58)*F59/100</f>
        <v>0</v>
      </c>
      <c r="L59" s="83">
        <f>SUM(L52:L58)*G59/100</f>
        <v>0</v>
      </c>
      <c r="M59" s="450">
        <f>SUM(M52:M58)*H59/100</f>
        <v>0</v>
      </c>
      <c r="N59" s="444">
        <f>J59*I59/100</f>
        <v>0</v>
      </c>
      <c r="O59" s="101"/>
    </row>
    <row r="60" spans="1:15">
      <c r="A60" s="153"/>
      <c r="B60" s="163">
        <v>7</v>
      </c>
      <c r="C60" s="164"/>
      <c r="D60" s="165" t="s">
        <v>39</v>
      </c>
      <c r="E60" s="165"/>
      <c r="F60" s="536"/>
      <c r="G60" s="536"/>
      <c r="H60" s="536"/>
      <c r="I60" s="166"/>
      <c r="J60" s="464"/>
      <c r="K60" s="451">
        <f>SUM(K61:K63)</f>
        <v>0</v>
      </c>
      <c r="L60" s="167">
        <f>SUM(L61:L63)</f>
        <v>0</v>
      </c>
      <c r="M60" s="452">
        <f>SUM(M61:M63)</f>
        <v>0</v>
      </c>
      <c r="N60" s="445">
        <f>SUM(N61:N63)</f>
        <v>0</v>
      </c>
      <c r="O60" s="168"/>
    </row>
    <row r="61" spans="1:15" s="7" customFormat="1">
      <c r="A61" s="8"/>
      <c r="B61" s="99" t="s">
        <v>193</v>
      </c>
      <c r="C61" s="9"/>
      <c r="D61" s="10" t="s">
        <v>40</v>
      </c>
      <c r="E61" s="13" t="s">
        <v>13</v>
      </c>
      <c r="F61" s="327">
        <v>30.276400000000002</v>
      </c>
      <c r="G61" s="327">
        <v>32.507199999999997</v>
      </c>
      <c r="H61" s="327">
        <v>32.507199999999997</v>
      </c>
      <c r="I61" s="91">
        <f t="shared" ref="I61:I62" si="55">SUM(F61:H61)</f>
        <v>95.29079999999999</v>
      </c>
      <c r="J61" s="463"/>
      <c r="K61" s="449">
        <f t="shared" ref="K61:K62" si="56">J61*F61</f>
        <v>0</v>
      </c>
      <c r="L61" s="83">
        <f t="shared" ref="L61:L62" si="57">J61*G61</f>
        <v>0</v>
      </c>
      <c r="M61" s="450">
        <f t="shared" ref="M61:M62" si="58">J61*H61</f>
        <v>0</v>
      </c>
      <c r="N61" s="444">
        <f t="shared" ref="N61:N62" si="59">J61*I61</f>
        <v>0</v>
      </c>
      <c r="O61" s="101"/>
    </row>
    <row r="62" spans="1:15" s="7" customFormat="1">
      <c r="A62" s="8"/>
      <c r="B62" s="99" t="s">
        <v>194</v>
      </c>
      <c r="C62" s="9"/>
      <c r="D62" s="10" t="s">
        <v>41</v>
      </c>
      <c r="E62" s="13" t="s">
        <v>13</v>
      </c>
      <c r="F62" s="327">
        <v>30.276400000000002</v>
      </c>
      <c r="G62" s="327">
        <v>32.507199999999997</v>
      </c>
      <c r="H62" s="327">
        <v>32.507199999999997</v>
      </c>
      <c r="I62" s="91">
        <f t="shared" si="55"/>
        <v>95.29079999999999</v>
      </c>
      <c r="J62" s="463"/>
      <c r="K62" s="449">
        <f t="shared" si="56"/>
        <v>0</v>
      </c>
      <c r="L62" s="83">
        <f t="shared" si="57"/>
        <v>0</v>
      </c>
      <c r="M62" s="450">
        <f t="shared" si="58"/>
        <v>0</v>
      </c>
      <c r="N62" s="444">
        <f t="shared" si="59"/>
        <v>0</v>
      </c>
      <c r="O62" s="101"/>
    </row>
    <row r="63" spans="1:15" s="7" customFormat="1" ht="11.4">
      <c r="A63" s="8"/>
      <c r="B63" s="99" t="s">
        <v>195</v>
      </c>
      <c r="C63" s="9"/>
      <c r="D63" s="10" t="s">
        <v>42</v>
      </c>
      <c r="E63" s="11" t="s">
        <v>29</v>
      </c>
      <c r="F63" s="327">
        <v>5</v>
      </c>
      <c r="G63" s="327">
        <v>5</v>
      </c>
      <c r="H63" s="327">
        <v>5</v>
      </c>
      <c r="I63" s="91">
        <v>5</v>
      </c>
      <c r="J63" s="463"/>
      <c r="K63" s="449">
        <f>SUM(K61:K62)*F63/100</f>
        <v>0</v>
      </c>
      <c r="L63" s="83">
        <f>SUM(L61:L62)*G63/100</f>
        <v>0</v>
      </c>
      <c r="M63" s="450">
        <f>SUM(M61:M62)*H63/100</f>
        <v>0</v>
      </c>
      <c r="N63" s="444">
        <f>J63*I63/100</f>
        <v>0</v>
      </c>
      <c r="O63" s="101"/>
    </row>
    <row r="64" spans="1:15">
      <c r="A64" s="153"/>
      <c r="B64" s="163">
        <v>8</v>
      </c>
      <c r="C64" s="164"/>
      <c r="D64" s="165" t="s">
        <v>104</v>
      </c>
      <c r="E64" s="165"/>
      <c r="F64" s="328"/>
      <c r="G64" s="328"/>
      <c r="H64" s="328"/>
      <c r="I64" s="166"/>
      <c r="J64" s="464"/>
      <c r="K64" s="451">
        <f>SUM(K65:K75)</f>
        <v>0</v>
      </c>
      <c r="L64" s="167">
        <f>SUM(L65:L75)</f>
        <v>0</v>
      </c>
      <c r="M64" s="452">
        <f>SUM(M65:M75)</f>
        <v>0</v>
      </c>
      <c r="N64" s="445">
        <f>SUM(N65:N75)</f>
        <v>0</v>
      </c>
      <c r="O64" s="168"/>
    </row>
    <row r="65" spans="1:15" s="7" customFormat="1" ht="34.200000000000003">
      <c r="A65" s="8"/>
      <c r="B65" s="99" t="s">
        <v>438</v>
      </c>
      <c r="C65" s="557" t="s">
        <v>465</v>
      </c>
      <c r="D65" s="10" t="s">
        <v>494</v>
      </c>
      <c r="E65" s="11" t="s">
        <v>69</v>
      </c>
      <c r="F65" s="327">
        <v>1</v>
      </c>
      <c r="G65" s="327">
        <v>0</v>
      </c>
      <c r="H65" s="327">
        <v>0</v>
      </c>
      <c r="I65" s="91">
        <f t="shared" ref="I65:I74" si="60">SUM(F65:H65)</f>
        <v>1</v>
      </c>
      <c r="J65" s="463"/>
      <c r="K65" s="449">
        <f t="shared" ref="K65" si="61">J65*F65</f>
        <v>0</v>
      </c>
      <c r="L65" s="83">
        <f t="shared" ref="L65" si="62">J65*G65</f>
        <v>0</v>
      </c>
      <c r="M65" s="450">
        <f t="shared" ref="M65" si="63">J65*H65</f>
        <v>0</v>
      </c>
      <c r="N65" s="444">
        <f t="shared" ref="N65:N69" si="64">J65*I65</f>
        <v>0</v>
      </c>
      <c r="O65" s="101"/>
    </row>
    <row r="66" spans="1:15" s="7" customFormat="1" ht="11.4">
      <c r="A66" s="8"/>
      <c r="B66" s="99" t="s">
        <v>439</v>
      </c>
      <c r="C66" s="558"/>
      <c r="D66" s="10" t="s">
        <v>493</v>
      </c>
      <c r="E66" s="11" t="s">
        <v>69</v>
      </c>
      <c r="F66" s="327">
        <v>1</v>
      </c>
      <c r="G66" s="327">
        <v>0</v>
      </c>
      <c r="H66" s="327">
        <v>0</v>
      </c>
      <c r="I66" s="91">
        <f t="shared" si="60"/>
        <v>1</v>
      </c>
      <c r="J66" s="463"/>
      <c r="K66" s="449">
        <f t="shared" ref="K66:K74" si="65">J66*F66</f>
        <v>0</v>
      </c>
      <c r="L66" s="83">
        <f t="shared" ref="L66:L74" si="66">J66*G66</f>
        <v>0</v>
      </c>
      <c r="M66" s="450">
        <f t="shared" ref="M66:M74" si="67">J66*H66</f>
        <v>0</v>
      </c>
      <c r="N66" s="444">
        <f t="shared" si="64"/>
        <v>0</v>
      </c>
      <c r="O66" s="101"/>
    </row>
    <row r="67" spans="1:15" s="7" customFormat="1" ht="11.4">
      <c r="A67" s="8"/>
      <c r="B67" s="99" t="s">
        <v>440</v>
      </c>
      <c r="C67" s="558"/>
      <c r="D67" s="10" t="s">
        <v>492</v>
      </c>
      <c r="E67" s="11" t="s">
        <v>69</v>
      </c>
      <c r="F67" s="327">
        <v>1</v>
      </c>
      <c r="G67" s="327">
        <v>0</v>
      </c>
      <c r="H67" s="327">
        <v>0</v>
      </c>
      <c r="I67" s="91">
        <f t="shared" si="60"/>
        <v>1</v>
      </c>
      <c r="J67" s="463"/>
      <c r="K67" s="449">
        <f t="shared" si="65"/>
        <v>0</v>
      </c>
      <c r="L67" s="83">
        <f t="shared" si="66"/>
        <v>0</v>
      </c>
      <c r="M67" s="450">
        <f t="shared" si="67"/>
        <v>0</v>
      </c>
      <c r="N67" s="444">
        <f t="shared" si="64"/>
        <v>0</v>
      </c>
      <c r="O67" s="101"/>
    </row>
    <row r="68" spans="1:15" s="7" customFormat="1" ht="11.4">
      <c r="A68" s="8"/>
      <c r="B68" s="99" t="s">
        <v>469</v>
      </c>
      <c r="C68" s="558"/>
      <c r="D68" s="10" t="s">
        <v>491</v>
      </c>
      <c r="E68" s="11" t="s">
        <v>69</v>
      </c>
      <c r="F68" s="327">
        <v>1</v>
      </c>
      <c r="G68" s="327">
        <v>0</v>
      </c>
      <c r="H68" s="327">
        <v>0</v>
      </c>
      <c r="I68" s="91">
        <f t="shared" si="60"/>
        <v>1</v>
      </c>
      <c r="J68" s="463"/>
      <c r="K68" s="449">
        <f t="shared" si="65"/>
        <v>0</v>
      </c>
      <c r="L68" s="83">
        <f t="shared" si="66"/>
        <v>0</v>
      </c>
      <c r="M68" s="450">
        <f t="shared" si="67"/>
        <v>0</v>
      </c>
      <c r="N68" s="444">
        <f t="shared" si="64"/>
        <v>0</v>
      </c>
      <c r="O68" s="101"/>
    </row>
    <row r="69" spans="1:15" s="7" customFormat="1" ht="11.4">
      <c r="A69" s="8"/>
      <c r="B69" s="99" t="s">
        <v>501</v>
      </c>
      <c r="C69" s="559"/>
      <c r="D69" s="10" t="s">
        <v>632</v>
      </c>
      <c r="E69" s="11" t="s">
        <v>69</v>
      </c>
      <c r="F69" s="327">
        <v>1</v>
      </c>
      <c r="G69" s="327">
        <v>0</v>
      </c>
      <c r="H69" s="327">
        <v>0</v>
      </c>
      <c r="I69" s="91">
        <f t="shared" si="60"/>
        <v>1</v>
      </c>
      <c r="J69" s="463"/>
      <c r="K69" s="449">
        <f t="shared" si="65"/>
        <v>0</v>
      </c>
      <c r="L69" s="83">
        <f t="shared" si="66"/>
        <v>0</v>
      </c>
      <c r="M69" s="450">
        <f t="shared" si="67"/>
        <v>0</v>
      </c>
      <c r="N69" s="444">
        <f t="shared" si="64"/>
        <v>0</v>
      </c>
      <c r="O69" s="101"/>
    </row>
    <row r="70" spans="1:15" s="7" customFormat="1" ht="45.6">
      <c r="A70" s="8"/>
      <c r="B70" s="99" t="s">
        <v>502</v>
      </c>
      <c r="C70" s="557" t="s">
        <v>466</v>
      </c>
      <c r="D70" s="10" t="s">
        <v>490</v>
      </c>
      <c r="E70" s="11" t="s">
        <v>69</v>
      </c>
      <c r="F70" s="327">
        <v>0</v>
      </c>
      <c r="G70" s="327">
        <v>1</v>
      </c>
      <c r="H70" s="327">
        <v>1</v>
      </c>
      <c r="I70" s="91">
        <f t="shared" si="60"/>
        <v>2</v>
      </c>
      <c r="J70" s="463"/>
      <c r="K70" s="449">
        <f t="shared" si="65"/>
        <v>0</v>
      </c>
      <c r="L70" s="83">
        <f t="shared" si="66"/>
        <v>0</v>
      </c>
      <c r="M70" s="450">
        <f t="shared" si="67"/>
        <v>0</v>
      </c>
      <c r="N70" s="444">
        <f t="shared" ref="N70:N74" si="68">J70*I70</f>
        <v>0</v>
      </c>
      <c r="O70" s="101"/>
    </row>
    <row r="71" spans="1:15" s="7" customFormat="1" ht="11.4">
      <c r="A71" s="8"/>
      <c r="B71" s="99" t="s">
        <v>503</v>
      </c>
      <c r="C71" s="558"/>
      <c r="D71" s="10" t="s">
        <v>495</v>
      </c>
      <c r="E71" s="11" t="s">
        <v>69</v>
      </c>
      <c r="F71" s="327">
        <v>0</v>
      </c>
      <c r="G71" s="327">
        <v>1</v>
      </c>
      <c r="H71" s="327">
        <v>1</v>
      </c>
      <c r="I71" s="91">
        <f t="shared" si="60"/>
        <v>2</v>
      </c>
      <c r="J71" s="463"/>
      <c r="K71" s="449">
        <f t="shared" si="65"/>
        <v>0</v>
      </c>
      <c r="L71" s="83">
        <f t="shared" si="66"/>
        <v>0</v>
      </c>
      <c r="M71" s="450">
        <f t="shared" si="67"/>
        <v>0</v>
      </c>
      <c r="N71" s="444">
        <f t="shared" si="68"/>
        <v>0</v>
      </c>
      <c r="O71" s="101"/>
    </row>
    <row r="72" spans="1:15" s="7" customFormat="1" ht="11.4">
      <c r="A72" s="8"/>
      <c r="B72" s="99" t="s">
        <v>497</v>
      </c>
      <c r="C72" s="558"/>
      <c r="D72" s="10" t="s">
        <v>631</v>
      </c>
      <c r="E72" s="11" t="s">
        <v>69</v>
      </c>
      <c r="F72" s="327">
        <v>0</v>
      </c>
      <c r="G72" s="327">
        <v>1</v>
      </c>
      <c r="H72" s="327">
        <v>1</v>
      </c>
      <c r="I72" s="91">
        <f t="shared" si="60"/>
        <v>2</v>
      </c>
      <c r="J72" s="463"/>
      <c r="K72" s="449">
        <f t="shared" si="65"/>
        <v>0</v>
      </c>
      <c r="L72" s="83">
        <f t="shared" si="66"/>
        <v>0</v>
      </c>
      <c r="M72" s="450">
        <f t="shared" si="67"/>
        <v>0</v>
      </c>
      <c r="N72" s="444">
        <f t="shared" si="68"/>
        <v>0</v>
      </c>
      <c r="O72" s="101"/>
    </row>
    <row r="73" spans="1:15" s="7" customFormat="1" ht="11.4">
      <c r="A73" s="8"/>
      <c r="B73" s="99" t="s">
        <v>504</v>
      </c>
      <c r="C73" s="558"/>
      <c r="D73" s="10" t="s">
        <v>491</v>
      </c>
      <c r="E73" s="11" t="s">
        <v>69</v>
      </c>
      <c r="F73" s="327">
        <v>0</v>
      </c>
      <c r="G73" s="327">
        <v>1</v>
      </c>
      <c r="H73" s="327">
        <v>1</v>
      </c>
      <c r="I73" s="91">
        <f t="shared" si="60"/>
        <v>2</v>
      </c>
      <c r="J73" s="463"/>
      <c r="K73" s="449">
        <f t="shared" si="65"/>
        <v>0</v>
      </c>
      <c r="L73" s="83">
        <f t="shared" si="66"/>
        <v>0</v>
      </c>
      <c r="M73" s="450">
        <f t="shared" si="67"/>
        <v>0</v>
      </c>
      <c r="N73" s="444">
        <f t="shared" si="68"/>
        <v>0</v>
      </c>
      <c r="O73" s="101"/>
    </row>
    <row r="74" spans="1:15" s="7" customFormat="1" ht="11.4">
      <c r="A74" s="8"/>
      <c r="B74" s="99" t="s">
        <v>505</v>
      </c>
      <c r="C74" s="559"/>
      <c r="D74" s="10" t="s">
        <v>632</v>
      </c>
      <c r="E74" s="11" t="s">
        <v>69</v>
      </c>
      <c r="F74" s="327">
        <v>0</v>
      </c>
      <c r="G74" s="327">
        <v>1</v>
      </c>
      <c r="H74" s="327">
        <v>1</v>
      </c>
      <c r="I74" s="91">
        <f t="shared" si="60"/>
        <v>2</v>
      </c>
      <c r="J74" s="463"/>
      <c r="K74" s="449">
        <f t="shared" si="65"/>
        <v>0</v>
      </c>
      <c r="L74" s="83">
        <f t="shared" si="66"/>
        <v>0</v>
      </c>
      <c r="M74" s="450">
        <f t="shared" si="67"/>
        <v>0</v>
      </c>
      <c r="N74" s="444">
        <f t="shared" si="68"/>
        <v>0</v>
      </c>
      <c r="O74" s="101"/>
    </row>
    <row r="75" spans="1:15" s="7" customFormat="1" ht="11.4">
      <c r="A75" s="8"/>
      <c r="B75" s="99" t="s">
        <v>506</v>
      </c>
      <c r="C75" s="9"/>
      <c r="D75" s="10" t="s">
        <v>125</v>
      </c>
      <c r="E75" s="11" t="s">
        <v>29</v>
      </c>
      <c r="F75" s="327">
        <v>5</v>
      </c>
      <c r="G75" s="327">
        <v>5</v>
      </c>
      <c r="H75" s="327">
        <v>5</v>
      </c>
      <c r="I75" s="91">
        <v>5</v>
      </c>
      <c r="J75" s="463"/>
      <c r="K75" s="449">
        <f>SUM(K65:K74)*F75/100</f>
        <v>0</v>
      </c>
      <c r="L75" s="83">
        <f>SUM(L65:L74)*G75/100</f>
        <v>0</v>
      </c>
      <c r="M75" s="450">
        <f>SUM(M65:M74)*H75/100</f>
        <v>0</v>
      </c>
      <c r="N75" s="444">
        <f>J75*I75/100</f>
        <v>0</v>
      </c>
      <c r="O75" s="101"/>
    </row>
    <row r="76" spans="1:15">
      <c r="A76" s="153"/>
      <c r="B76" s="163">
        <v>9</v>
      </c>
      <c r="C76" s="164"/>
      <c r="D76" s="165" t="s">
        <v>73</v>
      </c>
      <c r="E76" s="165"/>
      <c r="F76" s="328"/>
      <c r="G76" s="328"/>
      <c r="H76" s="328"/>
      <c r="I76" s="166"/>
      <c r="J76" s="464"/>
      <c r="K76" s="451">
        <f>SUM(K77:K87)</f>
        <v>0</v>
      </c>
      <c r="L76" s="167">
        <f>SUM(L77:L87)</f>
        <v>0</v>
      </c>
      <c r="M76" s="452">
        <f>SUM(M77:M87)</f>
        <v>0</v>
      </c>
      <c r="N76" s="445">
        <f>SUM(N77:N87)</f>
        <v>0</v>
      </c>
      <c r="O76" s="168"/>
    </row>
    <row r="77" spans="1:15" s="7" customFormat="1" ht="11.4">
      <c r="A77" s="8"/>
      <c r="B77" s="99" t="s">
        <v>441</v>
      </c>
      <c r="C77" s="9"/>
      <c r="D77" s="10" t="s">
        <v>55</v>
      </c>
      <c r="E77" s="82" t="s">
        <v>43</v>
      </c>
      <c r="F77" s="327">
        <v>25</v>
      </c>
      <c r="G77" s="327">
        <v>30</v>
      </c>
      <c r="H77" s="327">
        <v>30</v>
      </c>
      <c r="I77" s="91">
        <f t="shared" ref="I77:I83" si="69">SUM(F77:H77)</f>
        <v>85</v>
      </c>
      <c r="J77" s="463"/>
      <c r="K77" s="449">
        <f t="shared" ref="K77" si="70">J77*F77</f>
        <v>0</v>
      </c>
      <c r="L77" s="83">
        <f t="shared" ref="L77" si="71">J77*G77</f>
        <v>0</v>
      </c>
      <c r="M77" s="450">
        <f t="shared" ref="M77" si="72">J77*H77</f>
        <v>0</v>
      </c>
      <c r="N77" s="444">
        <f t="shared" ref="N77:N87" si="73">J77*I77</f>
        <v>0</v>
      </c>
      <c r="O77" s="101"/>
    </row>
    <row r="78" spans="1:15">
      <c r="A78" s="34"/>
      <c r="B78" s="99" t="s">
        <v>442</v>
      </c>
      <c r="C78" s="9"/>
      <c r="D78" s="10" t="s">
        <v>64</v>
      </c>
      <c r="E78" s="82" t="s">
        <v>8</v>
      </c>
      <c r="F78" s="327">
        <v>1</v>
      </c>
      <c r="G78" s="327">
        <v>1</v>
      </c>
      <c r="H78" s="327">
        <v>1</v>
      </c>
      <c r="I78" s="91">
        <f t="shared" ref="I78:I79" si="74">SUM(F78:H78)</f>
        <v>3</v>
      </c>
      <c r="J78" s="463"/>
      <c r="K78" s="449">
        <f t="shared" ref="K78:K87" si="75">J78*F78</f>
        <v>0</v>
      </c>
      <c r="L78" s="83">
        <f t="shared" ref="L78:L87" si="76">J78*G78</f>
        <v>0</v>
      </c>
      <c r="M78" s="450">
        <f t="shared" ref="M78:M87" si="77">J78*H78</f>
        <v>0</v>
      </c>
      <c r="N78" s="444">
        <f t="shared" si="73"/>
        <v>0</v>
      </c>
      <c r="O78" s="101"/>
    </row>
    <row r="79" spans="1:15">
      <c r="A79" s="34"/>
      <c r="B79" s="99" t="s">
        <v>443</v>
      </c>
      <c r="C79" s="9"/>
      <c r="D79" s="10" t="s">
        <v>116</v>
      </c>
      <c r="E79" s="82" t="s">
        <v>8</v>
      </c>
      <c r="F79" s="327">
        <v>1</v>
      </c>
      <c r="G79" s="327">
        <v>1</v>
      </c>
      <c r="H79" s="327">
        <v>1</v>
      </c>
      <c r="I79" s="91">
        <f t="shared" si="74"/>
        <v>3</v>
      </c>
      <c r="J79" s="463"/>
      <c r="K79" s="449">
        <f t="shared" si="75"/>
        <v>0</v>
      </c>
      <c r="L79" s="83">
        <f t="shared" si="76"/>
        <v>0</v>
      </c>
      <c r="M79" s="450">
        <f t="shared" si="77"/>
        <v>0</v>
      </c>
      <c r="N79" s="444">
        <f t="shared" si="73"/>
        <v>0</v>
      </c>
      <c r="O79" s="101"/>
    </row>
    <row r="80" spans="1:15" s="7" customFormat="1" ht="11.4">
      <c r="A80" s="8"/>
      <c r="B80" s="99" t="s">
        <v>508</v>
      </c>
      <c r="C80" s="9"/>
      <c r="D80" s="10" t="s">
        <v>124</v>
      </c>
      <c r="E80" s="82" t="s">
        <v>43</v>
      </c>
      <c r="F80" s="327">
        <v>50</v>
      </c>
      <c r="G80" s="327">
        <v>60</v>
      </c>
      <c r="H80" s="327">
        <v>60</v>
      </c>
      <c r="I80" s="91">
        <f t="shared" si="69"/>
        <v>170</v>
      </c>
      <c r="J80" s="463"/>
      <c r="K80" s="449">
        <f t="shared" si="75"/>
        <v>0</v>
      </c>
      <c r="L80" s="83">
        <f t="shared" si="76"/>
        <v>0</v>
      </c>
      <c r="M80" s="450">
        <f t="shared" si="77"/>
        <v>0</v>
      </c>
      <c r="N80" s="444">
        <f t="shared" si="73"/>
        <v>0</v>
      </c>
      <c r="O80" s="101"/>
    </row>
    <row r="81" spans="1:15" s="7" customFormat="1" ht="11.4">
      <c r="A81" s="8"/>
      <c r="B81" s="99" t="s">
        <v>509</v>
      </c>
      <c r="C81" s="9"/>
      <c r="D81" s="10" t="s">
        <v>56</v>
      </c>
      <c r="E81" s="82" t="s">
        <v>8</v>
      </c>
      <c r="F81" s="327">
        <v>1</v>
      </c>
      <c r="G81" s="327">
        <v>1</v>
      </c>
      <c r="H81" s="327">
        <v>1</v>
      </c>
      <c r="I81" s="91">
        <f t="shared" ref="I81" si="78">SUM(F81:H81)</f>
        <v>3</v>
      </c>
      <c r="J81" s="463"/>
      <c r="K81" s="449">
        <f t="shared" si="75"/>
        <v>0</v>
      </c>
      <c r="L81" s="83">
        <f t="shared" si="76"/>
        <v>0</v>
      </c>
      <c r="M81" s="450">
        <f t="shared" si="77"/>
        <v>0</v>
      </c>
      <c r="N81" s="444">
        <f t="shared" si="73"/>
        <v>0</v>
      </c>
      <c r="O81" s="101"/>
    </row>
    <row r="82" spans="1:15" s="48" customFormat="1" ht="12.75" customHeight="1">
      <c r="A82" s="324"/>
      <c r="B82" s="99" t="s">
        <v>510</v>
      </c>
      <c r="C82" s="9"/>
      <c r="D82" s="10" t="s">
        <v>100</v>
      </c>
      <c r="E82" s="11" t="s">
        <v>69</v>
      </c>
      <c r="F82" s="327">
        <v>0</v>
      </c>
      <c r="G82" s="327">
        <v>0</v>
      </c>
      <c r="H82" s="327">
        <v>0</v>
      </c>
      <c r="I82" s="91">
        <f t="shared" si="69"/>
        <v>0</v>
      </c>
      <c r="J82" s="463"/>
      <c r="K82" s="449">
        <f t="shared" si="75"/>
        <v>0</v>
      </c>
      <c r="L82" s="83">
        <f t="shared" si="76"/>
        <v>0</v>
      </c>
      <c r="M82" s="450">
        <f t="shared" si="77"/>
        <v>0</v>
      </c>
      <c r="N82" s="444">
        <f t="shared" si="73"/>
        <v>0</v>
      </c>
      <c r="O82" s="325"/>
    </row>
    <row r="83" spans="1:15" s="48" customFormat="1" ht="12.75" customHeight="1">
      <c r="A83" s="324"/>
      <c r="B83" s="99" t="s">
        <v>511</v>
      </c>
      <c r="C83" s="9"/>
      <c r="D83" s="10" t="s">
        <v>101</v>
      </c>
      <c r="E83" s="11" t="s">
        <v>69</v>
      </c>
      <c r="F83" s="327">
        <v>0</v>
      </c>
      <c r="G83" s="327">
        <v>0</v>
      </c>
      <c r="H83" s="327">
        <v>0</v>
      </c>
      <c r="I83" s="91">
        <f t="shared" si="69"/>
        <v>0</v>
      </c>
      <c r="J83" s="463"/>
      <c r="K83" s="449">
        <f t="shared" si="75"/>
        <v>0</v>
      </c>
      <c r="L83" s="83">
        <f t="shared" si="76"/>
        <v>0</v>
      </c>
      <c r="M83" s="450">
        <f t="shared" si="77"/>
        <v>0</v>
      </c>
      <c r="N83" s="444">
        <f t="shared" si="73"/>
        <v>0</v>
      </c>
      <c r="O83" s="325"/>
    </row>
    <row r="84" spans="1:15" ht="12.75" customHeight="1">
      <c r="A84" s="34"/>
      <c r="B84" s="99" t="s">
        <v>512</v>
      </c>
      <c r="C84" s="9"/>
      <c r="D84" s="10" t="s">
        <v>63</v>
      </c>
      <c r="E84" s="82" t="s">
        <v>8</v>
      </c>
      <c r="F84" s="327">
        <v>1</v>
      </c>
      <c r="G84" s="327">
        <v>1</v>
      </c>
      <c r="H84" s="327">
        <v>1</v>
      </c>
      <c r="I84" s="91">
        <f t="shared" ref="I84:I86" si="79">SUM(F84:H84)</f>
        <v>3</v>
      </c>
      <c r="J84" s="463"/>
      <c r="K84" s="449">
        <f t="shared" si="75"/>
        <v>0</v>
      </c>
      <c r="L84" s="83">
        <f t="shared" si="76"/>
        <v>0</v>
      </c>
      <c r="M84" s="450">
        <f t="shared" si="77"/>
        <v>0</v>
      </c>
      <c r="N84" s="444">
        <f t="shared" si="73"/>
        <v>0</v>
      </c>
      <c r="O84" s="101"/>
    </row>
    <row r="85" spans="1:15" ht="12.75" customHeight="1">
      <c r="A85" s="34"/>
      <c r="B85" s="99" t="s">
        <v>513</v>
      </c>
      <c r="C85" s="9"/>
      <c r="D85" s="10" t="s">
        <v>102</v>
      </c>
      <c r="E85" s="82" t="s">
        <v>8</v>
      </c>
      <c r="F85" s="542">
        <v>1</v>
      </c>
      <c r="G85" s="542">
        <v>1</v>
      </c>
      <c r="H85" s="542">
        <v>1</v>
      </c>
      <c r="I85" s="91">
        <f t="shared" si="79"/>
        <v>3</v>
      </c>
      <c r="J85" s="463"/>
      <c r="K85" s="449">
        <f t="shared" si="75"/>
        <v>0</v>
      </c>
      <c r="L85" s="83">
        <f t="shared" si="76"/>
        <v>0</v>
      </c>
      <c r="M85" s="450">
        <f t="shared" si="77"/>
        <v>0</v>
      </c>
      <c r="N85" s="444">
        <f t="shared" si="73"/>
        <v>0</v>
      </c>
      <c r="O85" s="101"/>
    </row>
    <row r="86" spans="1:15" ht="12.75" customHeight="1">
      <c r="A86" s="34"/>
      <c r="B86" s="99" t="s">
        <v>507</v>
      </c>
      <c r="C86" s="9"/>
      <c r="D86" s="10" t="s">
        <v>158</v>
      </c>
      <c r="E86" s="82" t="s">
        <v>8</v>
      </c>
      <c r="F86" s="542">
        <v>1</v>
      </c>
      <c r="G86" s="542">
        <v>1</v>
      </c>
      <c r="H86" s="542">
        <v>1</v>
      </c>
      <c r="I86" s="91">
        <f t="shared" si="79"/>
        <v>3</v>
      </c>
      <c r="J86" s="463"/>
      <c r="K86" s="449">
        <f t="shared" si="75"/>
        <v>0</v>
      </c>
      <c r="L86" s="83">
        <f t="shared" si="76"/>
        <v>0</v>
      </c>
      <c r="M86" s="450">
        <f t="shared" si="77"/>
        <v>0</v>
      </c>
      <c r="N86" s="444">
        <f t="shared" si="73"/>
        <v>0</v>
      </c>
      <c r="O86" s="101"/>
    </row>
    <row r="87" spans="1:15" ht="13.2" customHeight="1">
      <c r="A87" s="34"/>
      <c r="B87" s="99" t="s">
        <v>514</v>
      </c>
      <c r="C87" s="9"/>
      <c r="D87" s="10" t="s">
        <v>103</v>
      </c>
      <c r="E87" s="82" t="s">
        <v>8</v>
      </c>
      <c r="F87" s="542">
        <v>1</v>
      </c>
      <c r="G87" s="542">
        <v>1</v>
      </c>
      <c r="H87" s="542">
        <v>1</v>
      </c>
      <c r="I87" s="91">
        <f t="shared" ref="I87" si="80">SUM(F87:H87)</f>
        <v>3</v>
      </c>
      <c r="J87" s="463"/>
      <c r="K87" s="449">
        <f t="shared" si="75"/>
        <v>0</v>
      </c>
      <c r="L87" s="83">
        <f t="shared" si="76"/>
        <v>0</v>
      </c>
      <c r="M87" s="450">
        <f t="shared" si="77"/>
        <v>0</v>
      </c>
      <c r="N87" s="444">
        <f t="shared" si="73"/>
        <v>0</v>
      </c>
      <c r="O87" s="101"/>
    </row>
    <row r="88" spans="1:15">
      <c r="A88" s="153"/>
      <c r="B88" s="163">
        <v>10</v>
      </c>
      <c r="C88" s="164"/>
      <c r="D88" s="165" t="s">
        <v>72</v>
      </c>
      <c r="E88" s="165"/>
      <c r="F88" s="328"/>
      <c r="G88" s="328"/>
      <c r="H88" s="328"/>
      <c r="I88" s="166"/>
      <c r="J88" s="464"/>
      <c r="K88" s="451">
        <f>SUM(K89:K90)</f>
        <v>0</v>
      </c>
      <c r="L88" s="167">
        <f>SUM(L89:L90)</f>
        <v>0</v>
      </c>
      <c r="M88" s="452">
        <f>SUM(M89:M90)</f>
        <v>0</v>
      </c>
      <c r="N88" s="445">
        <f>SUM(N89:N90)</f>
        <v>0</v>
      </c>
      <c r="O88" s="168"/>
    </row>
    <row r="89" spans="1:15" s="7" customFormat="1" ht="11.4">
      <c r="A89" s="8"/>
      <c r="B89" s="99" t="s">
        <v>444</v>
      </c>
      <c r="C89" s="9"/>
      <c r="D89" s="10" t="s">
        <v>45</v>
      </c>
      <c r="E89" s="82" t="s">
        <v>8</v>
      </c>
      <c r="F89" s="327">
        <v>1</v>
      </c>
      <c r="G89" s="327">
        <v>1</v>
      </c>
      <c r="H89" s="327">
        <v>1</v>
      </c>
      <c r="I89" s="91">
        <f t="shared" ref="I89" si="81">SUM(F89:H89)</f>
        <v>3</v>
      </c>
      <c r="J89" s="463"/>
      <c r="K89" s="449">
        <f t="shared" ref="K89:K90" si="82">J89*F89</f>
        <v>0</v>
      </c>
      <c r="L89" s="83">
        <f t="shared" ref="L89:L90" si="83">J89*G89</f>
        <v>0</v>
      </c>
      <c r="M89" s="450">
        <f t="shared" ref="M89:M90" si="84">J89*H89</f>
        <v>0</v>
      </c>
      <c r="N89" s="444">
        <f>J89*I89</f>
        <v>0</v>
      </c>
      <c r="O89" s="101"/>
    </row>
    <row r="90" spans="1:15" s="7" customFormat="1" ht="11.4">
      <c r="A90" s="8"/>
      <c r="B90" s="99" t="s">
        <v>445</v>
      </c>
      <c r="C90" s="9"/>
      <c r="D90" s="10" t="s">
        <v>46</v>
      </c>
      <c r="E90" s="82" t="s">
        <v>8</v>
      </c>
      <c r="F90" s="327">
        <v>1</v>
      </c>
      <c r="G90" s="327">
        <v>1</v>
      </c>
      <c r="H90" s="327">
        <v>1</v>
      </c>
      <c r="I90" s="91">
        <f t="shared" ref="I90" si="85">SUM(F90:H90)</f>
        <v>3</v>
      </c>
      <c r="J90" s="463"/>
      <c r="K90" s="449">
        <f t="shared" si="82"/>
        <v>0</v>
      </c>
      <c r="L90" s="83">
        <f t="shared" si="83"/>
        <v>0</v>
      </c>
      <c r="M90" s="450">
        <f t="shared" si="84"/>
        <v>0</v>
      </c>
      <c r="N90" s="444">
        <f>J90*I90</f>
        <v>0</v>
      </c>
      <c r="O90" s="325"/>
    </row>
    <row r="91" spans="1:15">
      <c r="A91" s="153"/>
      <c r="B91" s="163">
        <v>11</v>
      </c>
      <c r="C91" s="164"/>
      <c r="D91" s="165" t="s">
        <v>91</v>
      </c>
      <c r="E91" s="165"/>
      <c r="F91" s="328"/>
      <c r="G91" s="328"/>
      <c r="H91" s="328"/>
      <c r="I91" s="166"/>
      <c r="J91" s="464"/>
      <c r="K91" s="451">
        <f>SUM(K92:K93)</f>
        <v>0</v>
      </c>
      <c r="L91" s="167">
        <f>SUM(L92:L93)</f>
        <v>0</v>
      </c>
      <c r="M91" s="452">
        <f>SUM(M92:M93)</f>
        <v>0</v>
      </c>
      <c r="N91" s="445">
        <f>SUM(N92:N93)</f>
        <v>0</v>
      </c>
      <c r="O91" s="168"/>
    </row>
    <row r="92" spans="1:15" s="7" customFormat="1" ht="11.4">
      <c r="A92" s="8"/>
      <c r="B92" s="99" t="s">
        <v>449</v>
      </c>
      <c r="C92" s="9"/>
      <c r="D92" s="10" t="s">
        <v>117</v>
      </c>
      <c r="E92" s="82" t="s">
        <v>8</v>
      </c>
      <c r="F92" s="327">
        <v>1</v>
      </c>
      <c r="G92" s="327">
        <v>1</v>
      </c>
      <c r="H92" s="327">
        <v>1</v>
      </c>
      <c r="I92" s="91">
        <f t="shared" ref="I92" si="86">SUM(F92:H92)</f>
        <v>3</v>
      </c>
      <c r="J92" s="463"/>
      <c r="K92" s="449">
        <f t="shared" ref="K92:K93" si="87">J92*F92</f>
        <v>0</v>
      </c>
      <c r="L92" s="83">
        <f t="shared" ref="L92:L93" si="88">J92*G92</f>
        <v>0</v>
      </c>
      <c r="M92" s="450">
        <f t="shared" ref="M92:M93" si="89">J92*H92</f>
        <v>0</v>
      </c>
      <c r="N92" s="444">
        <f>J92*I92</f>
        <v>0</v>
      </c>
      <c r="O92" s="325"/>
    </row>
    <row r="93" spans="1:15" s="7" customFormat="1" ht="12" thickBot="1">
      <c r="A93" s="8"/>
      <c r="B93" s="139" t="s">
        <v>450</v>
      </c>
      <c r="C93" s="140"/>
      <c r="D93" s="141" t="s">
        <v>90</v>
      </c>
      <c r="E93" s="537" t="s">
        <v>8</v>
      </c>
      <c r="F93" s="330">
        <v>1</v>
      </c>
      <c r="G93" s="330">
        <v>1</v>
      </c>
      <c r="H93" s="330">
        <v>1</v>
      </c>
      <c r="I93" s="142">
        <f t="shared" ref="I93" si="90">SUM(F93:H93)</f>
        <v>3</v>
      </c>
      <c r="J93" s="538"/>
      <c r="K93" s="539">
        <f t="shared" si="87"/>
        <v>0</v>
      </c>
      <c r="L93" s="103">
        <f t="shared" si="88"/>
        <v>0</v>
      </c>
      <c r="M93" s="540">
        <f t="shared" si="89"/>
        <v>0</v>
      </c>
      <c r="N93" s="541">
        <f t="shared" ref="N93" si="91">J93*I93</f>
        <v>0</v>
      </c>
      <c r="O93" s="465"/>
    </row>
    <row r="94" spans="1:15" ht="21.6" thickBot="1">
      <c r="A94" s="1"/>
      <c r="B94" s="14"/>
      <c r="C94" s="15"/>
      <c r="D94" s="16"/>
      <c r="E94" s="17"/>
      <c r="F94" s="315"/>
      <c r="G94" s="315"/>
      <c r="H94" s="315"/>
      <c r="I94" s="129"/>
      <c r="J94" s="76"/>
      <c r="K94" s="76"/>
      <c r="L94" s="76"/>
      <c r="M94" s="76"/>
      <c r="N94" s="62"/>
    </row>
    <row r="95" spans="1:15" ht="21.6" thickBot="1">
      <c r="A95" s="1"/>
      <c r="B95" s="18"/>
      <c r="C95" s="143"/>
      <c r="D95" s="19" t="s">
        <v>5</v>
      </c>
      <c r="E95" s="19"/>
      <c r="F95" s="316"/>
      <c r="G95" s="316"/>
      <c r="H95" s="316"/>
      <c r="I95" s="144"/>
      <c r="J95" s="145"/>
      <c r="K95" s="459">
        <f>SUM(K13:K93)/2</f>
        <v>0</v>
      </c>
      <c r="L95" s="146">
        <f>SUM(L13:L93)/2</f>
        <v>0</v>
      </c>
      <c r="M95" s="146">
        <f>SUM(M13:M93)/2</f>
        <v>0</v>
      </c>
      <c r="N95" s="146">
        <f>SUM(N13:N93)/2</f>
        <v>0</v>
      </c>
    </row>
    <row r="96" spans="1:15" ht="21.6" thickBot="1">
      <c r="A96" s="1"/>
      <c r="B96" s="14"/>
      <c r="C96" s="15"/>
      <c r="D96" s="16"/>
      <c r="E96" s="17"/>
      <c r="F96" s="315"/>
      <c r="G96" s="315"/>
      <c r="H96" s="315"/>
      <c r="I96" s="129"/>
      <c r="J96" s="76"/>
      <c r="K96" s="76"/>
      <c r="L96" s="76"/>
      <c r="M96" s="76"/>
      <c r="N96" s="62"/>
    </row>
    <row r="97" spans="1:14" ht="13.8" thickBot="1">
      <c r="A97" s="1"/>
      <c r="B97" s="20"/>
      <c r="C97" s="21"/>
      <c r="D97" s="22" t="s">
        <v>47</v>
      </c>
      <c r="E97" s="23"/>
      <c r="F97" s="317"/>
      <c r="G97" s="317"/>
      <c r="H97" s="317"/>
      <c r="I97" s="130"/>
      <c r="J97" s="77"/>
      <c r="K97" s="77"/>
      <c r="L97" s="77"/>
      <c r="M97" s="77"/>
      <c r="N97" s="63"/>
    </row>
    <row r="98" spans="1:14">
      <c r="A98" s="1"/>
      <c r="B98" s="24"/>
      <c r="C98" s="25"/>
      <c r="D98" s="26"/>
      <c r="E98" s="26"/>
      <c r="F98" s="318"/>
      <c r="G98" s="318"/>
      <c r="H98" s="318"/>
      <c r="I98" s="131"/>
      <c r="J98" s="78"/>
      <c r="K98" s="78"/>
      <c r="L98" s="78"/>
      <c r="M98" s="78"/>
      <c r="N98" s="64"/>
    </row>
    <row r="99" spans="1:14">
      <c r="A99" s="1"/>
      <c r="B99" s="27"/>
      <c r="C99" s="28"/>
      <c r="D99" s="49"/>
      <c r="E99" s="49"/>
      <c r="F99" s="319"/>
      <c r="G99" s="319"/>
      <c r="H99" s="319"/>
      <c r="I99" s="132"/>
      <c r="J99" s="79"/>
      <c r="K99" s="79"/>
      <c r="L99" s="79"/>
      <c r="M99" s="79"/>
      <c r="N99" s="65"/>
    </row>
    <row r="100" spans="1:14">
      <c r="A100" s="1"/>
      <c r="B100" s="27"/>
      <c r="C100" s="28"/>
      <c r="D100" s="50"/>
      <c r="E100" s="50"/>
      <c r="F100" s="319"/>
      <c r="G100" s="319"/>
      <c r="H100" s="319"/>
      <c r="I100" s="132"/>
      <c r="J100" s="80"/>
      <c r="K100" s="80"/>
      <c r="L100" s="80"/>
      <c r="M100" s="80"/>
      <c r="N100" s="66"/>
    </row>
    <row r="101" spans="1:14">
      <c r="A101" s="1"/>
      <c r="B101" s="27"/>
      <c r="C101" s="28"/>
      <c r="D101" s="50"/>
      <c r="E101" s="50"/>
      <c r="F101" s="319"/>
      <c r="G101" s="319"/>
      <c r="H101" s="319"/>
      <c r="I101" s="132"/>
      <c r="J101" s="80"/>
      <c r="K101" s="80"/>
      <c r="L101" s="80"/>
      <c r="M101" s="80"/>
      <c r="N101" s="66"/>
    </row>
    <row r="102" spans="1:14" ht="13.8" thickBot="1">
      <c r="A102" s="1"/>
      <c r="B102" s="29"/>
      <c r="C102" s="30"/>
      <c r="D102" s="51"/>
      <c r="E102" s="51"/>
      <c r="F102" s="269"/>
      <c r="G102" s="269"/>
      <c r="H102" s="269"/>
      <c r="I102" s="133"/>
      <c r="J102" s="81"/>
      <c r="K102" s="81"/>
      <c r="L102" s="81"/>
      <c r="M102" s="81"/>
      <c r="N102" s="67"/>
    </row>
    <row r="103" spans="1:14" ht="21">
      <c r="A103" s="34"/>
      <c r="B103" s="31"/>
      <c r="C103" s="32"/>
      <c r="D103" s="33"/>
      <c r="E103" s="33"/>
      <c r="F103" s="320"/>
      <c r="G103" s="320"/>
      <c r="H103" s="320"/>
      <c r="I103" s="134"/>
      <c r="J103" s="68"/>
      <c r="K103" s="68"/>
      <c r="L103" s="68"/>
      <c r="M103" s="68"/>
      <c r="N103" s="68"/>
    </row>
  </sheetData>
  <mergeCells count="6">
    <mergeCell ref="C70:C74"/>
    <mergeCell ref="E6:I6"/>
    <mergeCell ref="B8:N8"/>
    <mergeCell ref="B9:B10"/>
    <mergeCell ref="D9:D10"/>
    <mergeCell ref="C65:C69"/>
  </mergeCells>
  <phoneticPr fontId="36" type="noConversion"/>
  <pageMargins left="0.31" right="0.32" top="0.36" bottom="0.37" header="0.3" footer="0.3"/>
  <pageSetup paperSize="9" scale="3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7572-AF22-4FD3-9184-6411321BD92B}">
  <sheetPr codeName="List1">
    <pageSetUpPr fitToPage="1"/>
  </sheetPr>
  <dimension ref="A1:J76"/>
  <sheetViews>
    <sheetView view="pageBreakPreview" zoomScaleNormal="70" zoomScaleSheetLayoutView="100" workbookViewId="0">
      <selection activeCell="D13" sqref="D13"/>
    </sheetView>
  </sheetViews>
  <sheetFormatPr defaultColWidth="8.6640625" defaultRowHeight="13.2"/>
  <cols>
    <col min="1" max="1" width="1.6640625" style="174" customWidth="1"/>
    <col min="2" max="2" width="11.44140625" style="174" bestFit="1" customWidth="1"/>
    <col min="3" max="3" width="8.6640625" style="175"/>
    <col min="4" max="4" width="71.5546875" style="174" bestFit="1" customWidth="1"/>
    <col min="5" max="5" width="13.6640625" style="174" customWidth="1"/>
    <col min="6" max="6" width="8.6640625" style="174"/>
    <col min="7" max="7" width="8.6640625" style="260"/>
    <col min="8" max="8" width="15.6640625" style="174" customWidth="1"/>
    <col min="9" max="9" width="19.6640625" style="174" customWidth="1"/>
    <col min="10" max="10" width="15.6640625" style="174" customWidth="1"/>
    <col min="11" max="16384" width="8.6640625" style="174"/>
  </cols>
  <sheetData>
    <row r="1" spans="1:10" ht="13.8" thickBot="1">
      <c r="A1" s="174" t="s">
        <v>213</v>
      </c>
    </row>
    <row r="2" spans="1:10" ht="15" customHeight="1">
      <c r="A2" s="176"/>
      <c r="B2" s="177" t="s">
        <v>213</v>
      </c>
      <c r="C2" s="178"/>
      <c r="D2" s="179"/>
      <c r="E2" s="179"/>
      <c r="F2" s="180"/>
      <c r="G2" s="261"/>
      <c r="H2" s="181"/>
      <c r="I2" s="182"/>
    </row>
    <row r="3" spans="1:10" ht="15" customHeight="1">
      <c r="A3" s="176"/>
      <c r="B3" s="183"/>
      <c r="C3" s="184"/>
      <c r="D3" s="185"/>
      <c r="E3" s="186" t="s">
        <v>57</v>
      </c>
      <c r="F3" s="187"/>
      <c r="G3" s="262"/>
      <c r="H3" s="188"/>
      <c r="I3" s="189"/>
    </row>
    <row r="4" spans="1:10" ht="15" customHeight="1">
      <c r="A4" s="176"/>
      <c r="B4" s="183"/>
      <c r="C4" s="184"/>
      <c r="D4" s="185"/>
      <c r="E4" s="44" t="s">
        <v>58</v>
      </c>
      <c r="F4" s="187"/>
      <c r="G4" s="263"/>
      <c r="H4" s="71"/>
      <c r="I4" s="56" t="s">
        <v>50</v>
      </c>
    </row>
    <row r="5" spans="1:10" ht="15" customHeight="1">
      <c r="A5" s="176"/>
      <c r="B5" s="183"/>
      <c r="C5" s="184"/>
      <c r="D5" s="185"/>
      <c r="E5" s="44" t="s">
        <v>214</v>
      </c>
      <c r="F5" s="187"/>
      <c r="G5" s="263"/>
      <c r="H5" s="71"/>
      <c r="I5" s="56" t="s">
        <v>52</v>
      </c>
    </row>
    <row r="6" spans="1:10" ht="21.6" customHeight="1">
      <c r="A6" s="176"/>
      <c r="B6" s="183"/>
      <c r="C6" s="184"/>
      <c r="D6" s="185"/>
      <c r="E6" s="549" t="s">
        <v>215</v>
      </c>
      <c r="F6" s="549"/>
      <c r="G6" s="262"/>
      <c r="H6" s="72"/>
      <c r="I6" s="190" t="s">
        <v>0</v>
      </c>
    </row>
    <row r="7" spans="1:10" ht="15" customHeight="1" thickBot="1">
      <c r="A7" s="176"/>
      <c r="B7" s="191"/>
      <c r="C7" s="192"/>
      <c r="D7" s="193"/>
      <c r="E7" s="193"/>
      <c r="F7" s="194"/>
      <c r="G7" s="264"/>
      <c r="H7" s="195"/>
      <c r="I7" s="196"/>
    </row>
    <row r="8" spans="1:10" ht="15" customHeight="1" thickBot="1">
      <c r="A8" s="176"/>
    </row>
    <row r="9" spans="1:10" s="36" customFormat="1" ht="35.1" customHeight="1" thickBot="1">
      <c r="A9" s="176"/>
      <c r="B9" s="197"/>
      <c r="C9" s="198"/>
      <c r="D9" s="199" t="s">
        <v>309</v>
      </c>
      <c r="E9" s="199"/>
      <c r="F9" s="199"/>
      <c r="G9" s="265"/>
      <c r="H9" s="200"/>
      <c r="I9" s="201"/>
      <c r="J9" s="202"/>
    </row>
    <row r="10" spans="1:10" s="36" customFormat="1" ht="30" customHeight="1" thickBot="1">
      <c r="A10" s="203"/>
      <c r="B10" s="104"/>
      <c r="C10" s="104"/>
      <c r="D10" s="204"/>
      <c r="E10" s="205"/>
      <c r="F10" s="205"/>
      <c r="G10" s="206"/>
      <c r="H10" s="207"/>
      <c r="I10" s="207"/>
      <c r="J10" s="208"/>
    </row>
    <row r="11" spans="1:10" s="104" customFormat="1" ht="30" customHeight="1">
      <c r="A11" s="209"/>
      <c r="B11" s="93" t="s">
        <v>1</v>
      </c>
      <c r="C11" s="94" t="s">
        <v>216</v>
      </c>
      <c r="D11" s="94" t="s">
        <v>2</v>
      </c>
      <c r="E11" s="94" t="s">
        <v>217</v>
      </c>
      <c r="F11" s="95" t="s">
        <v>3</v>
      </c>
      <c r="G11" s="275" t="s">
        <v>4</v>
      </c>
      <c r="H11" s="97" t="s">
        <v>60</v>
      </c>
      <c r="I11" s="138" t="s">
        <v>5</v>
      </c>
      <c r="J11" s="276" t="s">
        <v>218</v>
      </c>
    </row>
    <row r="12" spans="1:10" s="211" customFormat="1" ht="15" customHeight="1">
      <c r="A12" s="210"/>
      <c r="B12" s="277">
        <v>1</v>
      </c>
      <c r="C12" s="270"/>
      <c r="D12" s="220" t="s">
        <v>219</v>
      </c>
      <c r="E12" s="221" t="s">
        <v>220</v>
      </c>
      <c r="F12" s="222" t="s">
        <v>220</v>
      </c>
      <c r="G12" s="267" t="s">
        <v>220</v>
      </c>
      <c r="H12" s="223"/>
      <c r="I12" s="223">
        <f>SUBTOTAL(9,I13:I16)</f>
        <v>0</v>
      </c>
      <c r="J12" s="278"/>
    </row>
    <row r="13" spans="1:10" s="36" customFormat="1" ht="39.6">
      <c r="A13" s="209"/>
      <c r="B13" s="212" t="s">
        <v>213</v>
      </c>
      <c r="C13" s="213"/>
      <c r="D13" s="214" t="s">
        <v>221</v>
      </c>
      <c r="E13" s="215"/>
      <c r="F13" s="216" t="s">
        <v>213</v>
      </c>
      <c r="G13" s="266" t="s">
        <v>213</v>
      </c>
      <c r="H13" s="217"/>
      <c r="I13" s="271"/>
      <c r="J13" s="279"/>
    </row>
    <row r="14" spans="1:10" s="36" customFormat="1">
      <c r="A14" s="209"/>
      <c r="B14" s="212" t="s">
        <v>156</v>
      </c>
      <c r="C14" s="213"/>
      <c r="D14" s="218" t="s">
        <v>222</v>
      </c>
      <c r="E14" s="215"/>
      <c r="F14" s="216" t="s">
        <v>8</v>
      </c>
      <c r="G14" s="266">
        <v>4</v>
      </c>
      <c r="H14" s="466"/>
      <c r="I14" s="271">
        <f>H14*G14</f>
        <v>0</v>
      </c>
      <c r="J14" s="279"/>
    </row>
    <row r="15" spans="1:10" s="36" customFormat="1">
      <c r="A15" s="209"/>
      <c r="B15" s="212" t="s">
        <v>157</v>
      </c>
      <c r="C15" s="213"/>
      <c r="D15" s="218" t="s">
        <v>223</v>
      </c>
      <c r="E15" s="215"/>
      <c r="F15" s="216" t="s">
        <v>8</v>
      </c>
      <c r="G15" s="266">
        <v>2</v>
      </c>
      <c r="H15" s="466"/>
      <c r="I15" s="271">
        <f t="shared" ref="I15:I16" si="0">H15*G15</f>
        <v>0</v>
      </c>
      <c r="J15" s="279"/>
    </row>
    <row r="16" spans="1:10" s="36" customFormat="1">
      <c r="A16" s="209"/>
      <c r="B16" s="212" t="s">
        <v>291</v>
      </c>
      <c r="C16" s="213"/>
      <c r="D16" s="218" t="s">
        <v>225</v>
      </c>
      <c r="E16" s="215"/>
      <c r="F16" s="216" t="s">
        <v>8</v>
      </c>
      <c r="G16" s="266">
        <v>4</v>
      </c>
      <c r="H16" s="466"/>
      <c r="I16" s="271">
        <f t="shared" si="0"/>
        <v>0</v>
      </c>
      <c r="J16" s="279"/>
    </row>
    <row r="17" spans="1:10" s="36" customFormat="1">
      <c r="A17" s="210"/>
      <c r="B17" s="277">
        <v>2</v>
      </c>
      <c r="C17" s="270"/>
      <c r="D17" s="220" t="s">
        <v>226</v>
      </c>
      <c r="E17" s="221" t="s">
        <v>220</v>
      </c>
      <c r="F17" s="222" t="s">
        <v>220</v>
      </c>
      <c r="G17" s="267" t="s">
        <v>220</v>
      </c>
      <c r="H17" s="223"/>
      <c r="I17" s="223">
        <f>SUBTOTAL(9,I18:I34)</f>
        <v>0</v>
      </c>
      <c r="J17" s="278"/>
    </row>
    <row r="18" spans="1:10" s="211" customFormat="1" ht="15" customHeight="1">
      <c r="A18" s="209"/>
      <c r="B18" s="212" t="s">
        <v>177</v>
      </c>
      <c r="C18" s="213"/>
      <c r="D18" s="214" t="s">
        <v>227</v>
      </c>
      <c r="E18" s="215"/>
      <c r="F18" s="216" t="s">
        <v>213</v>
      </c>
      <c r="G18" s="266" t="s">
        <v>213</v>
      </c>
      <c r="H18" s="217"/>
      <c r="I18" s="271" t="str">
        <f t="shared" ref="I18" si="1">IF(H18&gt;0,H18*G18,"")</f>
        <v/>
      </c>
      <c r="J18" s="279"/>
    </row>
    <row r="19" spans="1:10" s="36" customFormat="1">
      <c r="A19" s="209"/>
      <c r="B19" s="212" t="s">
        <v>178</v>
      </c>
      <c r="C19" s="213" t="s">
        <v>228</v>
      </c>
      <c r="D19" s="218" t="s">
        <v>229</v>
      </c>
      <c r="E19" s="215"/>
      <c r="F19" s="216" t="s">
        <v>8</v>
      </c>
      <c r="G19" s="266">
        <f>G16</f>
        <v>4</v>
      </c>
      <c r="H19" s="466"/>
      <c r="I19" s="271">
        <f>H19*G19</f>
        <v>0</v>
      </c>
      <c r="J19" s="279"/>
    </row>
    <row r="20" spans="1:10" s="36" customFormat="1">
      <c r="A20" s="209"/>
      <c r="B20" s="212" t="s">
        <v>179</v>
      </c>
      <c r="C20" s="213"/>
      <c r="D20" s="218" t="s">
        <v>230</v>
      </c>
      <c r="E20" s="215"/>
      <c r="F20" s="216" t="s">
        <v>8</v>
      </c>
      <c r="G20" s="266">
        <f>G19</f>
        <v>4</v>
      </c>
      <c r="H20" s="466"/>
      <c r="I20" s="271">
        <f t="shared" ref="I20:I34" si="2">H20*G20</f>
        <v>0</v>
      </c>
      <c r="J20" s="279"/>
    </row>
    <row r="21" spans="1:10" s="36" customFormat="1">
      <c r="A21" s="209"/>
      <c r="B21" s="212" t="s">
        <v>180</v>
      </c>
      <c r="C21" s="213"/>
      <c r="D21" s="219" t="s">
        <v>231</v>
      </c>
      <c r="E21" s="215"/>
      <c r="F21" s="216" t="s">
        <v>8</v>
      </c>
      <c r="G21" s="266">
        <f>G19</f>
        <v>4</v>
      </c>
      <c r="H21" s="466"/>
      <c r="I21" s="271">
        <f t="shared" si="2"/>
        <v>0</v>
      </c>
      <c r="J21" s="279"/>
    </row>
    <row r="22" spans="1:10" s="36" customFormat="1">
      <c r="A22" s="209"/>
      <c r="B22" s="212" t="s">
        <v>181</v>
      </c>
      <c r="C22" s="213"/>
      <c r="D22" s="219" t="s">
        <v>232</v>
      </c>
      <c r="E22" s="215"/>
      <c r="F22" s="216" t="s">
        <v>8</v>
      </c>
      <c r="G22" s="266">
        <f>G19</f>
        <v>4</v>
      </c>
      <c r="H22" s="466"/>
      <c r="I22" s="271">
        <f t="shared" si="2"/>
        <v>0</v>
      </c>
      <c r="J22" s="279"/>
    </row>
    <row r="23" spans="1:10" s="36" customFormat="1">
      <c r="A23" s="209"/>
      <c r="B23" s="212" t="s">
        <v>182</v>
      </c>
      <c r="C23" s="213" t="s">
        <v>233</v>
      </c>
      <c r="D23" s="218" t="s">
        <v>234</v>
      </c>
      <c r="E23" s="215"/>
      <c r="F23" s="216" t="s">
        <v>8</v>
      </c>
      <c r="G23" s="266">
        <v>4</v>
      </c>
      <c r="H23" s="466"/>
      <c r="I23" s="271">
        <f t="shared" si="2"/>
        <v>0</v>
      </c>
      <c r="J23" s="279"/>
    </row>
    <row r="24" spans="1:10" s="36" customFormat="1">
      <c r="A24" s="209"/>
      <c r="B24" s="212" t="s">
        <v>197</v>
      </c>
      <c r="C24" s="213"/>
      <c r="D24" s="218" t="s">
        <v>235</v>
      </c>
      <c r="E24" s="215"/>
      <c r="F24" s="216" t="s">
        <v>8</v>
      </c>
      <c r="G24" s="266">
        <f>G23</f>
        <v>4</v>
      </c>
      <c r="H24" s="466"/>
      <c r="I24" s="271">
        <f t="shared" si="2"/>
        <v>0</v>
      </c>
      <c r="J24" s="279"/>
    </row>
    <row r="25" spans="1:10" s="36" customFormat="1">
      <c r="A25" s="209"/>
      <c r="B25" s="212" t="s">
        <v>292</v>
      </c>
      <c r="C25" s="213"/>
      <c r="D25" s="218" t="s">
        <v>236</v>
      </c>
      <c r="E25" s="215"/>
      <c r="F25" s="216" t="s">
        <v>8</v>
      </c>
      <c r="G25" s="266">
        <f>G23</f>
        <v>4</v>
      </c>
      <c r="H25" s="466"/>
      <c r="I25" s="271">
        <f t="shared" si="2"/>
        <v>0</v>
      </c>
      <c r="J25" s="279"/>
    </row>
    <row r="26" spans="1:10" s="36" customFormat="1">
      <c r="A26" s="209"/>
      <c r="B26" s="212" t="s">
        <v>293</v>
      </c>
      <c r="C26" s="213"/>
      <c r="D26" s="219" t="s">
        <v>232</v>
      </c>
      <c r="E26" s="215"/>
      <c r="F26" s="216" t="s">
        <v>8</v>
      </c>
      <c r="G26" s="266">
        <f>G23</f>
        <v>4</v>
      </c>
      <c r="H26" s="466"/>
      <c r="I26" s="271">
        <f t="shared" si="2"/>
        <v>0</v>
      </c>
      <c r="J26" s="279"/>
    </row>
    <row r="27" spans="1:10" s="36" customFormat="1">
      <c r="A27" s="209"/>
      <c r="B27" s="212" t="s">
        <v>294</v>
      </c>
      <c r="C27" s="213" t="s">
        <v>237</v>
      </c>
      <c r="D27" s="218" t="s">
        <v>238</v>
      </c>
      <c r="E27" s="215"/>
      <c r="F27" s="216" t="s">
        <v>8</v>
      </c>
      <c r="G27" s="266">
        <v>2</v>
      </c>
      <c r="H27" s="466"/>
      <c r="I27" s="271">
        <f t="shared" si="2"/>
        <v>0</v>
      </c>
      <c r="J27" s="279"/>
    </row>
    <row r="28" spans="1:10" s="36" customFormat="1">
      <c r="A28" s="209"/>
      <c r="B28" s="212" t="s">
        <v>295</v>
      </c>
      <c r="C28" s="213"/>
      <c r="D28" s="218" t="s">
        <v>239</v>
      </c>
      <c r="E28" s="215"/>
      <c r="F28" s="216" t="s">
        <v>8</v>
      </c>
      <c r="G28" s="266">
        <v>2</v>
      </c>
      <c r="H28" s="466"/>
      <c r="I28" s="271">
        <f t="shared" si="2"/>
        <v>0</v>
      </c>
      <c r="J28" s="279"/>
    </row>
    <row r="29" spans="1:10" s="36" customFormat="1">
      <c r="A29" s="209"/>
      <c r="B29" s="212" t="s">
        <v>296</v>
      </c>
      <c r="C29" s="213"/>
      <c r="D29" s="218" t="s">
        <v>240</v>
      </c>
      <c r="E29" s="215"/>
      <c r="F29" s="216" t="s">
        <v>8</v>
      </c>
      <c r="G29" s="266">
        <v>2</v>
      </c>
      <c r="H29" s="466"/>
      <c r="I29" s="271">
        <f t="shared" si="2"/>
        <v>0</v>
      </c>
      <c r="J29" s="279"/>
    </row>
    <row r="30" spans="1:10" s="36" customFormat="1">
      <c r="A30" s="209"/>
      <c r="B30" s="212" t="s">
        <v>297</v>
      </c>
      <c r="C30" s="213"/>
      <c r="D30" s="218" t="s">
        <v>241</v>
      </c>
      <c r="E30" s="215"/>
      <c r="F30" s="216" t="s">
        <v>8</v>
      </c>
      <c r="G30" s="266">
        <v>2</v>
      </c>
      <c r="H30" s="466"/>
      <c r="I30" s="271">
        <f t="shared" si="2"/>
        <v>0</v>
      </c>
      <c r="J30" s="279"/>
    </row>
    <row r="31" spans="1:10" s="36" customFormat="1">
      <c r="A31" s="209"/>
      <c r="B31" s="212" t="s">
        <v>298</v>
      </c>
      <c r="C31" s="213"/>
      <c r="D31" s="218" t="s">
        <v>242</v>
      </c>
      <c r="E31" s="215"/>
      <c r="F31" s="216" t="s">
        <v>8</v>
      </c>
      <c r="G31" s="266">
        <v>2</v>
      </c>
      <c r="H31" s="466"/>
      <c r="I31" s="271">
        <f t="shared" si="2"/>
        <v>0</v>
      </c>
      <c r="J31" s="279"/>
    </row>
    <row r="32" spans="1:10" s="36" customFormat="1">
      <c r="A32" s="209"/>
      <c r="B32" s="212" t="s">
        <v>299</v>
      </c>
      <c r="C32" s="213"/>
      <c r="D32" s="218" t="s">
        <v>243</v>
      </c>
      <c r="E32" s="215"/>
      <c r="F32" s="216" t="s">
        <v>8</v>
      </c>
      <c r="G32" s="266">
        <v>2</v>
      </c>
      <c r="H32" s="466"/>
      <c r="I32" s="271">
        <f t="shared" si="2"/>
        <v>0</v>
      </c>
      <c r="J32" s="279"/>
    </row>
    <row r="33" spans="1:10" s="36" customFormat="1">
      <c r="A33" s="209"/>
      <c r="B33" s="212" t="s">
        <v>300</v>
      </c>
      <c r="C33" s="213"/>
      <c r="D33" s="218" t="s">
        <v>246</v>
      </c>
      <c r="E33" s="215"/>
      <c r="F33" s="216" t="s">
        <v>14</v>
      </c>
      <c r="G33" s="266">
        <v>2</v>
      </c>
      <c r="H33" s="466"/>
      <c r="I33" s="271">
        <f t="shared" si="2"/>
        <v>0</v>
      </c>
      <c r="J33" s="279"/>
    </row>
    <row r="34" spans="1:10" s="36" customFormat="1">
      <c r="A34" s="209"/>
      <c r="B34" s="212" t="s">
        <v>301</v>
      </c>
      <c r="C34" s="213"/>
      <c r="D34" s="218" t="s">
        <v>247</v>
      </c>
      <c r="E34" s="215"/>
      <c r="F34" s="216" t="s">
        <v>14</v>
      </c>
      <c r="G34" s="266">
        <v>6</v>
      </c>
      <c r="H34" s="466"/>
      <c r="I34" s="271">
        <f t="shared" si="2"/>
        <v>0</v>
      </c>
      <c r="J34" s="279"/>
    </row>
    <row r="35" spans="1:10" s="36" customFormat="1">
      <c r="A35" s="210"/>
      <c r="B35" s="277">
        <v>3</v>
      </c>
      <c r="C35" s="270"/>
      <c r="D35" s="220" t="s">
        <v>248</v>
      </c>
      <c r="E35" s="221"/>
      <c r="F35" s="222"/>
      <c r="G35" s="267"/>
      <c r="H35" s="223"/>
      <c r="I35" s="223">
        <f>SUBTOTAL(9,I36:I45)</f>
        <v>0</v>
      </c>
      <c r="J35" s="278"/>
    </row>
    <row r="36" spans="1:10" s="36" customFormat="1" ht="39.6">
      <c r="A36" s="209"/>
      <c r="B36" s="212" t="s">
        <v>213</v>
      </c>
      <c r="C36" s="213"/>
      <c r="D36" s="218" t="s">
        <v>249</v>
      </c>
      <c r="E36" s="215"/>
      <c r="F36" s="216" t="s">
        <v>213</v>
      </c>
      <c r="G36" s="266" t="s">
        <v>213</v>
      </c>
      <c r="H36" s="224"/>
      <c r="I36" s="271"/>
      <c r="J36" s="280"/>
    </row>
    <row r="37" spans="1:10" s="36" customFormat="1">
      <c r="A37" s="209"/>
      <c r="B37" s="212" t="s">
        <v>171</v>
      </c>
      <c r="C37" s="213" t="s">
        <v>250</v>
      </c>
      <c r="D37" s="218" t="s">
        <v>251</v>
      </c>
      <c r="E37" s="215"/>
      <c r="F37" s="216" t="s">
        <v>11</v>
      </c>
      <c r="G37" s="266">
        <v>12.5</v>
      </c>
      <c r="H37" s="466"/>
      <c r="I37" s="271">
        <f t="shared" ref="I37:I45" si="3">H37*G37</f>
        <v>0</v>
      </c>
      <c r="J37" s="280"/>
    </row>
    <row r="38" spans="1:10" s="36" customFormat="1">
      <c r="A38" s="209"/>
      <c r="B38" s="212" t="s">
        <v>172</v>
      </c>
      <c r="C38" s="213" t="s">
        <v>252</v>
      </c>
      <c r="D38" s="218" t="s">
        <v>253</v>
      </c>
      <c r="E38" s="215"/>
      <c r="F38" s="216" t="s">
        <v>11</v>
      </c>
      <c r="G38" s="266">
        <v>5</v>
      </c>
      <c r="H38" s="466"/>
      <c r="I38" s="271">
        <f t="shared" si="3"/>
        <v>0</v>
      </c>
      <c r="J38" s="280"/>
    </row>
    <row r="39" spans="1:10" s="36" customFormat="1">
      <c r="A39" s="209"/>
      <c r="B39" s="212" t="s">
        <v>173</v>
      </c>
      <c r="C39" s="213" t="s">
        <v>252</v>
      </c>
      <c r="D39" s="218" t="s">
        <v>254</v>
      </c>
      <c r="E39" s="215"/>
      <c r="F39" s="216" t="s">
        <v>11</v>
      </c>
      <c r="G39" s="266">
        <v>2.5</v>
      </c>
      <c r="H39" s="466"/>
      <c r="I39" s="271">
        <f t="shared" si="3"/>
        <v>0</v>
      </c>
      <c r="J39" s="280"/>
    </row>
    <row r="40" spans="1:10" s="211" customFormat="1" ht="15" customHeight="1">
      <c r="A40" s="209"/>
      <c r="B40" s="212" t="s">
        <v>174</v>
      </c>
      <c r="C40" s="213" t="s">
        <v>252</v>
      </c>
      <c r="D40" s="218" t="s">
        <v>255</v>
      </c>
      <c r="E40" s="215"/>
      <c r="F40" s="216" t="s">
        <v>11</v>
      </c>
      <c r="G40" s="266">
        <v>6</v>
      </c>
      <c r="H40" s="466"/>
      <c r="I40" s="271">
        <f t="shared" si="3"/>
        <v>0</v>
      </c>
      <c r="J40" s="280"/>
    </row>
    <row r="41" spans="1:10">
      <c r="A41" s="209"/>
      <c r="B41" s="212" t="s">
        <v>175</v>
      </c>
      <c r="C41" s="213" t="s">
        <v>250</v>
      </c>
      <c r="D41" s="218" t="s">
        <v>256</v>
      </c>
      <c r="E41" s="215"/>
      <c r="F41" s="216" t="s">
        <v>257</v>
      </c>
      <c r="G41" s="266">
        <v>15</v>
      </c>
      <c r="H41" s="466"/>
      <c r="I41" s="271">
        <f t="shared" si="3"/>
        <v>0</v>
      </c>
      <c r="J41" s="280"/>
    </row>
    <row r="42" spans="1:10">
      <c r="A42" s="209"/>
      <c r="B42" s="212" t="s">
        <v>176</v>
      </c>
      <c r="C42" s="213"/>
      <c r="D42" s="218" t="s">
        <v>720</v>
      </c>
      <c r="E42" s="215"/>
      <c r="F42" s="216" t="s">
        <v>8</v>
      </c>
      <c r="G42" s="266">
        <v>1</v>
      </c>
      <c r="H42" s="466"/>
      <c r="I42" s="271">
        <f t="shared" si="3"/>
        <v>0</v>
      </c>
      <c r="J42" s="280"/>
    </row>
    <row r="43" spans="1:10">
      <c r="A43" s="209"/>
      <c r="B43" s="212" t="s">
        <v>187</v>
      </c>
      <c r="C43" s="213"/>
      <c r="D43" s="225" t="s">
        <v>258</v>
      </c>
      <c r="E43" s="226"/>
      <c r="F43" s="216" t="s">
        <v>8</v>
      </c>
      <c r="G43" s="266">
        <v>1</v>
      </c>
      <c r="H43" s="466"/>
      <c r="I43" s="271">
        <f t="shared" si="3"/>
        <v>0</v>
      </c>
      <c r="J43" s="280"/>
    </row>
    <row r="44" spans="1:10">
      <c r="A44" s="209"/>
      <c r="B44" s="212" t="s">
        <v>188</v>
      </c>
      <c r="C44" s="213"/>
      <c r="D44" s="219" t="s">
        <v>259</v>
      </c>
      <c r="E44" s="226"/>
      <c r="F44" s="216" t="s">
        <v>8</v>
      </c>
      <c r="G44" s="266">
        <v>1</v>
      </c>
      <c r="H44" s="466"/>
      <c r="I44" s="271">
        <f t="shared" si="3"/>
        <v>0</v>
      </c>
      <c r="J44" s="280"/>
    </row>
    <row r="45" spans="1:10">
      <c r="A45" s="209"/>
      <c r="B45" s="212" t="s">
        <v>189</v>
      </c>
      <c r="C45" s="213"/>
      <c r="D45" s="225" t="s">
        <v>260</v>
      </c>
      <c r="E45" s="226"/>
      <c r="F45" s="216" t="s">
        <v>8</v>
      </c>
      <c r="G45" s="266">
        <v>1</v>
      </c>
      <c r="H45" s="466"/>
      <c r="I45" s="271">
        <f t="shared" si="3"/>
        <v>0</v>
      </c>
      <c r="J45" s="280"/>
    </row>
    <row r="46" spans="1:10">
      <c r="A46" s="210"/>
      <c r="B46" s="277">
        <v>4</v>
      </c>
      <c r="C46" s="270" t="s">
        <v>261</v>
      </c>
      <c r="D46" s="220" t="s">
        <v>23</v>
      </c>
      <c r="E46" s="221"/>
      <c r="F46" s="222"/>
      <c r="G46" s="267"/>
      <c r="H46" s="223"/>
      <c r="I46" s="223">
        <f>SUBTOTAL(9,I47:I56)</f>
        <v>0</v>
      </c>
      <c r="J46" s="278"/>
    </row>
    <row r="47" spans="1:10">
      <c r="A47" s="209"/>
      <c r="B47" s="212" t="s">
        <v>137</v>
      </c>
      <c r="C47" s="213"/>
      <c r="D47" s="272" t="s">
        <v>262</v>
      </c>
      <c r="E47" s="273"/>
      <c r="F47" s="216" t="s">
        <v>8</v>
      </c>
      <c r="G47" s="266">
        <v>1</v>
      </c>
      <c r="H47" s="466"/>
      <c r="I47" s="271">
        <f t="shared" ref="I47:I56" si="4">H47*G47</f>
        <v>0</v>
      </c>
      <c r="J47" s="280"/>
    </row>
    <row r="48" spans="1:10">
      <c r="A48" s="209"/>
      <c r="B48" s="212" t="s">
        <v>138</v>
      </c>
      <c r="C48" s="213"/>
      <c r="D48" s="272" t="s">
        <v>263</v>
      </c>
      <c r="E48" s="273"/>
      <c r="F48" s="216" t="s">
        <v>8</v>
      </c>
      <c r="G48" s="266">
        <v>1</v>
      </c>
      <c r="H48" s="466"/>
      <c r="I48" s="271">
        <f t="shared" si="4"/>
        <v>0</v>
      </c>
      <c r="J48" s="280"/>
    </row>
    <row r="49" spans="1:10">
      <c r="A49" s="209"/>
      <c r="B49" s="212" t="s">
        <v>139</v>
      </c>
      <c r="C49" s="213"/>
      <c r="D49" s="272" t="s">
        <v>264</v>
      </c>
      <c r="E49" s="273"/>
      <c r="F49" s="216" t="s">
        <v>8</v>
      </c>
      <c r="G49" s="266">
        <v>1</v>
      </c>
      <c r="H49" s="466"/>
      <c r="I49" s="271">
        <f t="shared" si="4"/>
        <v>0</v>
      </c>
      <c r="J49" s="280"/>
    </row>
    <row r="50" spans="1:10">
      <c r="A50" s="209"/>
      <c r="B50" s="212" t="s">
        <v>140</v>
      </c>
      <c r="C50" s="213"/>
      <c r="D50" s="274" t="s">
        <v>265</v>
      </c>
      <c r="E50" s="273"/>
      <c r="F50" s="216" t="s">
        <v>8</v>
      </c>
      <c r="G50" s="266">
        <v>1</v>
      </c>
      <c r="H50" s="466"/>
      <c r="I50" s="271">
        <f t="shared" si="4"/>
        <v>0</v>
      </c>
      <c r="J50" s="280"/>
    </row>
    <row r="51" spans="1:10" s="211" customFormat="1" ht="15" customHeight="1">
      <c r="A51" s="209"/>
      <c r="B51" s="212" t="s">
        <v>141</v>
      </c>
      <c r="C51" s="213"/>
      <c r="D51" s="274" t="s">
        <v>266</v>
      </c>
      <c r="E51" s="273"/>
      <c r="F51" s="216" t="s">
        <v>8</v>
      </c>
      <c r="G51" s="266">
        <v>1</v>
      </c>
      <c r="H51" s="466"/>
      <c r="I51" s="271">
        <f t="shared" si="4"/>
        <v>0</v>
      </c>
      <c r="J51" s="280"/>
    </row>
    <row r="52" spans="1:10">
      <c r="A52" s="209"/>
      <c r="B52" s="212" t="s">
        <v>142</v>
      </c>
      <c r="C52" s="213"/>
      <c r="D52" s="272" t="s">
        <v>267</v>
      </c>
      <c r="E52" s="273"/>
      <c r="F52" s="216" t="s">
        <v>8</v>
      </c>
      <c r="G52" s="266">
        <v>1</v>
      </c>
      <c r="H52" s="466"/>
      <c r="I52" s="271">
        <f t="shared" si="4"/>
        <v>0</v>
      </c>
      <c r="J52" s="280"/>
    </row>
    <row r="53" spans="1:10">
      <c r="A53" s="209"/>
      <c r="B53" s="212" t="s">
        <v>170</v>
      </c>
      <c r="C53" s="213"/>
      <c r="D53" s="272" t="s">
        <v>268</v>
      </c>
      <c r="E53" s="273"/>
      <c r="F53" s="216" t="s">
        <v>8</v>
      </c>
      <c r="G53" s="266">
        <v>1</v>
      </c>
      <c r="H53" s="466"/>
      <c r="I53" s="271">
        <f t="shared" si="4"/>
        <v>0</v>
      </c>
      <c r="J53" s="280"/>
    </row>
    <row r="54" spans="1:10">
      <c r="A54" s="209"/>
      <c r="B54" s="212" t="s">
        <v>306</v>
      </c>
      <c r="C54" s="213"/>
      <c r="D54" s="272" t="s">
        <v>269</v>
      </c>
      <c r="E54" s="273"/>
      <c r="F54" s="216" t="s">
        <v>8</v>
      </c>
      <c r="G54" s="266">
        <v>1</v>
      </c>
      <c r="H54" s="466"/>
      <c r="I54" s="271">
        <f t="shared" si="4"/>
        <v>0</v>
      </c>
      <c r="J54" s="280"/>
    </row>
    <row r="55" spans="1:10">
      <c r="A55" s="209"/>
      <c r="B55" s="212" t="s">
        <v>307</v>
      </c>
      <c r="C55" s="213"/>
      <c r="D55" s="272" t="s">
        <v>270</v>
      </c>
      <c r="E55" s="273"/>
      <c r="F55" s="216" t="s">
        <v>8</v>
      </c>
      <c r="G55" s="266">
        <v>1</v>
      </c>
      <c r="H55" s="466"/>
      <c r="I55" s="271">
        <f t="shared" si="4"/>
        <v>0</v>
      </c>
      <c r="J55" s="280"/>
    </row>
    <row r="56" spans="1:10" ht="13.8" thickBot="1">
      <c r="A56" s="209"/>
      <c r="B56" s="227" t="s">
        <v>308</v>
      </c>
      <c r="C56" s="228"/>
      <c r="D56" s="281" t="s">
        <v>271</v>
      </c>
      <c r="E56" s="282"/>
      <c r="F56" s="229" t="s">
        <v>8</v>
      </c>
      <c r="G56" s="268">
        <v>1</v>
      </c>
      <c r="H56" s="467"/>
      <c r="I56" s="283">
        <f t="shared" si="4"/>
        <v>0</v>
      </c>
      <c r="J56" s="284"/>
    </row>
    <row r="57" spans="1:10" ht="13.8" thickBot="1">
      <c r="A57" s="153"/>
    </row>
    <row r="58" spans="1:10" ht="18" thickBot="1">
      <c r="A58" s="153"/>
      <c r="B58" s="230"/>
      <c r="C58" s="231"/>
      <c r="D58" s="19" t="s">
        <v>5</v>
      </c>
      <c r="E58" s="232"/>
      <c r="F58" s="233"/>
      <c r="G58" s="233"/>
      <c r="H58" s="234"/>
      <c r="I58" s="285">
        <f>SUBTOTAL(9,I12:I56)</f>
        <v>0</v>
      </c>
      <c r="J58" s="36"/>
    </row>
    <row r="59" spans="1:10" ht="13.8" thickBot="1">
      <c r="A59" s="153"/>
      <c r="B59" s="235"/>
      <c r="C59" s="236"/>
      <c r="D59" s="237"/>
      <c r="E59" s="238"/>
      <c r="F59" s="239"/>
      <c r="G59" s="239"/>
      <c r="H59" s="240"/>
      <c r="I59" s="240"/>
      <c r="J59" s="36"/>
    </row>
    <row r="60" spans="1:10" ht="13.8" thickBot="1">
      <c r="A60" s="153"/>
      <c r="B60" s="241"/>
      <c r="C60" s="242"/>
      <c r="D60" s="243" t="s">
        <v>47</v>
      </c>
      <c r="E60" s="244"/>
      <c r="F60" s="245"/>
      <c r="G60" s="245"/>
      <c r="H60" s="246"/>
      <c r="I60" s="247"/>
      <c r="J60" s="36"/>
    </row>
    <row r="61" spans="1:10">
      <c r="B61" s="248"/>
      <c r="C61" s="249"/>
      <c r="D61" s="250"/>
      <c r="E61" s="250"/>
      <c r="F61" s="251"/>
      <c r="G61" s="251"/>
      <c r="H61" s="252"/>
      <c r="I61" s="253"/>
      <c r="J61" s="36"/>
    </row>
    <row r="62" spans="1:10" ht="15" customHeight="1">
      <c r="A62" s="153"/>
      <c r="B62" s="254"/>
      <c r="C62" s="235" t="s">
        <v>272</v>
      </c>
      <c r="D62" s="568" t="s">
        <v>273</v>
      </c>
      <c r="E62" s="568"/>
      <c r="F62" s="568"/>
      <c r="G62" s="568"/>
      <c r="H62" s="255"/>
      <c r="I62" s="256"/>
      <c r="J62" s="36"/>
    </row>
    <row r="63" spans="1:10" s="36" customFormat="1" ht="26.4" customHeight="1">
      <c r="A63" s="153"/>
      <c r="B63" s="254"/>
      <c r="C63" s="235" t="s">
        <v>274</v>
      </c>
      <c r="D63" s="568" t="s">
        <v>275</v>
      </c>
      <c r="E63" s="568"/>
      <c r="F63" s="568"/>
      <c r="G63" s="568"/>
      <c r="H63" s="255"/>
      <c r="I63" s="256"/>
    </row>
    <row r="64" spans="1:10" s="36" customFormat="1" ht="15" customHeight="1">
      <c r="A64" s="153"/>
      <c r="B64" s="254"/>
      <c r="C64" s="235" t="s">
        <v>276</v>
      </c>
      <c r="D64" s="568" t="s">
        <v>277</v>
      </c>
      <c r="E64" s="568"/>
      <c r="F64" s="568"/>
      <c r="G64" s="568"/>
      <c r="H64" s="255"/>
      <c r="I64" s="256"/>
    </row>
    <row r="65" spans="1:10" s="36" customFormat="1" ht="15" customHeight="1">
      <c r="A65" s="153"/>
      <c r="B65" s="254"/>
      <c r="C65" s="235" t="s">
        <v>278</v>
      </c>
      <c r="D65" s="567" t="s">
        <v>279</v>
      </c>
      <c r="E65" s="567"/>
      <c r="F65" s="567"/>
      <c r="G65" s="567"/>
      <c r="H65" s="257"/>
      <c r="I65" s="256"/>
    </row>
    <row r="66" spans="1:10" s="36" customFormat="1" ht="15" customHeight="1">
      <c r="A66" s="153"/>
      <c r="B66" s="254"/>
      <c r="C66" s="235" t="s">
        <v>280</v>
      </c>
      <c r="D66" s="567" t="s">
        <v>281</v>
      </c>
      <c r="E66" s="567"/>
      <c r="F66" s="567"/>
      <c r="G66" s="567"/>
      <c r="H66" s="257"/>
      <c r="I66" s="256"/>
    </row>
    <row r="67" spans="1:10" s="36" customFormat="1">
      <c r="A67" s="153"/>
      <c r="B67" s="254"/>
      <c r="C67" s="235" t="s">
        <v>282</v>
      </c>
      <c r="D67" s="567" t="s">
        <v>283</v>
      </c>
      <c r="E67" s="567"/>
      <c r="F67" s="567"/>
      <c r="G67" s="567"/>
      <c r="H67" s="257"/>
      <c r="I67" s="256"/>
    </row>
    <row r="68" spans="1:10" s="36" customFormat="1">
      <c r="A68" s="153"/>
      <c r="B68" s="254"/>
      <c r="C68" s="235" t="s">
        <v>284</v>
      </c>
      <c r="D68" s="567" t="s">
        <v>285</v>
      </c>
      <c r="E68" s="567"/>
      <c r="F68" s="567"/>
      <c r="G68" s="567"/>
      <c r="H68" s="257"/>
      <c r="I68" s="256"/>
    </row>
    <row r="69" spans="1:10" s="36" customFormat="1">
      <c r="A69" s="153"/>
      <c r="B69" s="254"/>
      <c r="C69" s="235" t="s">
        <v>286</v>
      </c>
      <c r="D69" s="567" t="s">
        <v>287</v>
      </c>
      <c r="E69" s="567"/>
      <c r="F69" s="567"/>
      <c r="G69" s="567"/>
      <c r="H69" s="257"/>
      <c r="I69" s="256"/>
    </row>
    <row r="70" spans="1:10" s="36" customFormat="1" ht="30.6" customHeight="1">
      <c r="A70" s="153"/>
      <c r="B70" s="254"/>
      <c r="C70" s="235" t="s">
        <v>288</v>
      </c>
      <c r="D70" s="567" t="s">
        <v>289</v>
      </c>
      <c r="E70" s="567"/>
      <c r="F70" s="567"/>
      <c r="G70" s="567"/>
      <c r="H70" s="257"/>
      <c r="I70" s="256"/>
    </row>
    <row r="71" spans="1:10" s="36" customFormat="1" ht="28.35" customHeight="1" thickBot="1">
      <c r="A71" s="174"/>
      <c r="B71" s="258"/>
      <c r="C71" s="259"/>
      <c r="D71" s="51"/>
      <c r="E71" s="51"/>
      <c r="F71" s="133"/>
      <c r="G71" s="269"/>
      <c r="H71" s="81"/>
      <c r="I71" s="67"/>
    </row>
    <row r="72" spans="1:10" s="36" customFormat="1" ht="38.1" customHeight="1">
      <c r="A72" s="174"/>
      <c r="B72" s="174"/>
      <c r="C72" s="175"/>
      <c r="D72" s="174"/>
      <c r="E72" s="174"/>
      <c r="F72" s="174"/>
      <c r="G72" s="260"/>
      <c r="H72" s="174"/>
      <c r="I72" s="174"/>
      <c r="J72" s="174"/>
    </row>
    <row r="73" spans="1:10" s="36" customFormat="1" ht="12.75" customHeight="1">
      <c r="A73" s="174"/>
      <c r="B73" s="174"/>
      <c r="C73" s="175"/>
      <c r="D73" s="174"/>
      <c r="E73" s="174"/>
      <c r="F73" s="174"/>
      <c r="G73" s="260"/>
      <c r="H73" s="174"/>
      <c r="I73" s="174"/>
      <c r="J73" s="174"/>
    </row>
    <row r="74" spans="1:10" s="36" customFormat="1" ht="12.75" customHeight="1">
      <c r="A74" s="174"/>
      <c r="B74" s="174"/>
      <c r="C74" s="175"/>
      <c r="D74" s="174"/>
      <c r="E74" s="174"/>
      <c r="F74" s="174"/>
      <c r="G74" s="260"/>
      <c r="H74" s="174"/>
      <c r="I74" s="174"/>
      <c r="J74" s="174"/>
    </row>
    <row r="75" spans="1:10" s="36" customFormat="1" ht="42.6" customHeight="1">
      <c r="A75" s="174"/>
      <c r="B75" s="174"/>
      <c r="C75" s="175"/>
      <c r="D75" s="174"/>
      <c r="E75" s="174"/>
      <c r="F75" s="174"/>
      <c r="G75" s="260"/>
      <c r="H75" s="174"/>
      <c r="I75" s="174"/>
      <c r="J75" s="174"/>
    </row>
    <row r="76" spans="1:10" s="36" customFormat="1">
      <c r="A76" s="174"/>
      <c r="B76" s="174"/>
      <c r="C76" s="175"/>
      <c r="D76" s="174"/>
      <c r="E76" s="174"/>
      <c r="F76" s="174"/>
      <c r="G76" s="260"/>
      <c r="H76" s="174"/>
      <c r="I76" s="174"/>
      <c r="J76" s="174"/>
    </row>
  </sheetData>
  <mergeCells count="10">
    <mergeCell ref="E6:F6"/>
    <mergeCell ref="D67:G67"/>
    <mergeCell ref="D68:G68"/>
    <mergeCell ref="D69:G69"/>
    <mergeCell ref="D70:G70"/>
    <mergeCell ref="D62:G62"/>
    <mergeCell ref="D63:G63"/>
    <mergeCell ref="D64:G64"/>
    <mergeCell ref="D65:G65"/>
    <mergeCell ref="D66:G66"/>
  </mergeCells>
  <conditionalFormatting sqref="F13:F16">
    <cfRule type="expression" dxfId="22" priority="8">
      <formula>IF(D13&gt;0,F13="")</formula>
    </cfRule>
  </conditionalFormatting>
  <conditionalFormatting sqref="F18:F34">
    <cfRule type="expression" dxfId="21" priority="6">
      <formula>IF(D18&gt;0,F18="")</formula>
    </cfRule>
  </conditionalFormatting>
  <conditionalFormatting sqref="F36:F45">
    <cfRule type="expression" dxfId="20" priority="4">
      <formula>IF(D36&gt;0,F36="")</formula>
    </cfRule>
  </conditionalFormatting>
  <conditionalFormatting sqref="F47:F56">
    <cfRule type="expression" dxfId="19" priority="3">
      <formula>IF(D47&gt;0,F47="")</formula>
    </cfRule>
  </conditionalFormatting>
  <conditionalFormatting sqref="G13:G16">
    <cfRule type="expression" dxfId="18" priority="7">
      <formula>IF(D13&gt;0,G13="")</formula>
    </cfRule>
  </conditionalFormatting>
  <conditionalFormatting sqref="G18:G34">
    <cfRule type="expression" dxfId="17" priority="5">
      <formula>IF(D18&gt;0,G18="")</formula>
    </cfRule>
  </conditionalFormatting>
  <conditionalFormatting sqref="G36:G45">
    <cfRule type="expression" dxfId="16" priority="1">
      <formula>IF(D36&gt;0,G36="")</formula>
    </cfRule>
  </conditionalFormatting>
  <conditionalFormatting sqref="G47:G56">
    <cfRule type="expression" dxfId="15" priority="2">
      <formula>IF(D47&gt;0,G47="")</formula>
    </cfRule>
  </conditionalFormatting>
  <pageMargins left="0.70866141732283472" right="0.70866141732283472" top="0.55118110236220474" bottom="0.78740157480314965" header="0.31496062992125984" footer="0.31496062992125984"/>
  <pageSetup paperSize="9" scale="49" fitToHeight="0" orientation="portrait" r:id="rId1"/>
  <headerFooter>
    <oddFooter>Stránka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D315-7647-4BFE-937E-5A8E0FC7C4B1}">
  <dimension ref="A1:J70"/>
  <sheetViews>
    <sheetView view="pageBreakPreview" zoomScaleNormal="85" zoomScaleSheetLayoutView="100" workbookViewId="0">
      <selection activeCell="D13" sqref="D13"/>
    </sheetView>
  </sheetViews>
  <sheetFormatPr defaultRowHeight="14.4"/>
  <cols>
    <col min="1" max="1" width="1.6640625" style="174" customWidth="1"/>
    <col min="2" max="2" width="11.44140625" style="174" bestFit="1" customWidth="1"/>
    <col min="3" max="3" width="8.6640625" style="175"/>
    <col min="4" max="4" width="71.5546875" style="174" bestFit="1" customWidth="1"/>
    <col min="5" max="5" width="13.6640625" style="174" customWidth="1"/>
    <col min="6" max="6" width="8.6640625" style="174"/>
    <col min="7" max="7" width="8.6640625" style="260"/>
    <col min="8" max="8" width="15.6640625" style="174" customWidth="1"/>
    <col min="9" max="9" width="19.6640625" style="174" customWidth="1"/>
    <col min="10" max="10" width="15.6640625" style="174" customWidth="1"/>
  </cols>
  <sheetData>
    <row r="1" spans="1:10" ht="15" thickBot="1">
      <c r="A1" s="174" t="s">
        <v>213</v>
      </c>
    </row>
    <row r="2" spans="1:10">
      <c r="A2" s="176"/>
      <c r="B2" s="177" t="s">
        <v>213</v>
      </c>
      <c r="C2" s="178"/>
      <c r="D2" s="179"/>
      <c r="E2" s="179"/>
      <c r="F2" s="180"/>
      <c r="G2" s="261"/>
      <c r="H2" s="181"/>
      <c r="I2" s="182"/>
    </row>
    <row r="3" spans="1:10">
      <c r="A3" s="176"/>
      <c r="B3" s="183"/>
      <c r="C3" s="184"/>
      <c r="D3" s="185"/>
      <c r="E3" s="186" t="s">
        <v>57</v>
      </c>
      <c r="F3" s="187"/>
      <c r="G3" s="262"/>
      <c r="H3" s="188"/>
      <c r="I3" s="189"/>
    </row>
    <row r="4" spans="1:10">
      <c r="A4" s="176"/>
      <c r="B4" s="183"/>
      <c r="C4" s="184"/>
      <c r="D4" s="185"/>
      <c r="E4" s="44" t="s">
        <v>58</v>
      </c>
      <c r="F4" s="187"/>
      <c r="G4" s="263"/>
      <c r="H4" s="71"/>
      <c r="I4" s="56" t="s">
        <v>50</v>
      </c>
    </row>
    <row r="5" spans="1:10">
      <c r="A5" s="176"/>
      <c r="B5" s="183"/>
      <c r="C5" s="184"/>
      <c r="D5" s="185"/>
      <c r="E5" s="44" t="s">
        <v>214</v>
      </c>
      <c r="F5" s="187"/>
      <c r="G5" s="263"/>
      <c r="H5" s="71"/>
      <c r="I5" s="56" t="s">
        <v>52</v>
      </c>
    </row>
    <row r="6" spans="1:10">
      <c r="A6" s="176"/>
      <c r="B6" s="183"/>
      <c r="C6" s="184"/>
      <c r="D6" s="185"/>
      <c r="E6" s="549" t="s">
        <v>215</v>
      </c>
      <c r="F6" s="549"/>
      <c r="G6" s="262"/>
      <c r="H6" s="72"/>
      <c r="I6" s="190" t="s">
        <v>0</v>
      </c>
    </row>
    <row r="7" spans="1:10" ht="15" thickBot="1">
      <c r="A7" s="176"/>
      <c r="B7" s="191"/>
      <c r="C7" s="192"/>
      <c r="D7" s="193"/>
      <c r="E7" s="193"/>
      <c r="F7" s="194"/>
      <c r="G7" s="264"/>
      <c r="H7" s="195"/>
      <c r="I7" s="196"/>
    </row>
    <row r="8" spans="1:10" ht="15" thickBot="1">
      <c r="A8" s="176"/>
    </row>
    <row r="9" spans="1:10" ht="23.4" thickBot="1">
      <c r="A9" s="176"/>
      <c r="B9" s="197"/>
      <c r="C9" s="198"/>
      <c r="D9" s="199" t="s">
        <v>309</v>
      </c>
      <c r="E9" s="199"/>
      <c r="F9" s="199"/>
      <c r="G9" s="265"/>
      <c r="H9" s="200"/>
      <c r="I9" s="201"/>
      <c r="J9" s="202"/>
    </row>
    <row r="10" spans="1:10" ht="18" thickBot="1">
      <c r="A10" s="203"/>
      <c r="B10" s="104"/>
      <c r="C10" s="104"/>
      <c r="D10" s="204"/>
      <c r="E10" s="205"/>
      <c r="F10" s="205"/>
      <c r="G10" s="206"/>
      <c r="H10" s="207"/>
      <c r="I10" s="207"/>
      <c r="J10" s="208"/>
    </row>
    <row r="11" spans="1:10" ht="27.6">
      <c r="A11" s="209"/>
      <c r="B11" s="93" t="s">
        <v>1</v>
      </c>
      <c r="C11" s="94" t="s">
        <v>216</v>
      </c>
      <c r="D11" s="94" t="s">
        <v>2</v>
      </c>
      <c r="E11" s="94" t="s">
        <v>217</v>
      </c>
      <c r="F11" s="95" t="s">
        <v>3</v>
      </c>
      <c r="G11" s="275" t="s">
        <v>4</v>
      </c>
      <c r="H11" s="97" t="s">
        <v>60</v>
      </c>
      <c r="I11" s="138" t="s">
        <v>5</v>
      </c>
      <c r="J11" s="276" t="s">
        <v>218</v>
      </c>
    </row>
    <row r="12" spans="1:10">
      <c r="A12" s="210"/>
      <c r="B12" s="277">
        <v>1</v>
      </c>
      <c r="C12" s="270"/>
      <c r="D12" s="220" t="s">
        <v>219</v>
      </c>
      <c r="E12" s="221" t="s">
        <v>220</v>
      </c>
      <c r="F12" s="222" t="s">
        <v>220</v>
      </c>
      <c r="G12" s="267" t="s">
        <v>220</v>
      </c>
      <c r="H12" s="223"/>
      <c r="I12" s="223">
        <f>SUBTOTAL(9,I13:I17)</f>
        <v>0</v>
      </c>
      <c r="J12" s="278"/>
    </row>
    <row r="13" spans="1:10" ht="39.6">
      <c r="A13" s="209"/>
      <c r="B13" s="212" t="s">
        <v>213</v>
      </c>
      <c r="C13" s="213"/>
      <c r="D13" s="214" t="s">
        <v>221</v>
      </c>
      <c r="E13" s="215"/>
      <c r="F13" s="216" t="s">
        <v>213</v>
      </c>
      <c r="G13" s="266" t="s">
        <v>213</v>
      </c>
      <c r="H13" s="217"/>
      <c r="I13" s="271"/>
      <c r="J13" s="279"/>
    </row>
    <row r="14" spans="1:10">
      <c r="A14" s="209"/>
      <c r="B14" s="212" t="s">
        <v>156</v>
      </c>
      <c r="C14" s="213"/>
      <c r="D14" s="218" t="s">
        <v>222</v>
      </c>
      <c r="E14" s="215"/>
      <c r="F14" s="216" t="s">
        <v>8</v>
      </c>
      <c r="G14" s="266">
        <v>4</v>
      </c>
      <c r="H14" s="466"/>
      <c r="I14" s="576">
        <f>H14*G14</f>
        <v>0</v>
      </c>
      <c r="J14" s="577"/>
    </row>
    <row r="15" spans="1:10">
      <c r="A15" s="209"/>
      <c r="B15" s="212" t="s">
        <v>157</v>
      </c>
      <c r="C15" s="213"/>
      <c r="D15" s="218" t="s">
        <v>223</v>
      </c>
      <c r="E15" s="215"/>
      <c r="F15" s="216" t="s">
        <v>8</v>
      </c>
      <c r="G15" s="266">
        <v>0</v>
      </c>
      <c r="H15" s="466"/>
      <c r="I15" s="576">
        <f t="shared" ref="I15:I17" si="0">H15*G15</f>
        <v>0</v>
      </c>
      <c r="J15" s="279"/>
    </row>
    <row r="16" spans="1:10">
      <c r="A16" s="209"/>
      <c r="B16" s="212" t="s">
        <v>290</v>
      </c>
      <c r="C16" s="213"/>
      <c r="D16" s="218" t="s">
        <v>224</v>
      </c>
      <c r="E16" s="215"/>
      <c r="F16" s="216" t="s">
        <v>8</v>
      </c>
      <c r="G16" s="266">
        <v>2</v>
      </c>
      <c r="H16" s="466"/>
      <c r="I16" s="576">
        <f t="shared" si="0"/>
        <v>0</v>
      </c>
      <c r="J16" s="279"/>
    </row>
    <row r="17" spans="1:10">
      <c r="A17" s="209"/>
      <c r="B17" s="212" t="s">
        <v>291</v>
      </c>
      <c r="C17" s="213"/>
      <c r="D17" s="218" t="s">
        <v>225</v>
      </c>
      <c r="E17" s="215"/>
      <c r="F17" s="216" t="s">
        <v>8</v>
      </c>
      <c r="G17" s="266">
        <v>2</v>
      </c>
      <c r="H17" s="466"/>
      <c r="I17" s="576">
        <f t="shared" si="0"/>
        <v>0</v>
      </c>
      <c r="J17" s="279"/>
    </row>
    <row r="18" spans="1:10">
      <c r="A18" s="210"/>
      <c r="B18" s="277">
        <v>2</v>
      </c>
      <c r="C18" s="270"/>
      <c r="D18" s="220" t="s">
        <v>226</v>
      </c>
      <c r="E18" s="221" t="s">
        <v>220</v>
      </c>
      <c r="F18" s="222" t="s">
        <v>220</v>
      </c>
      <c r="G18" s="267" t="s">
        <v>220</v>
      </c>
      <c r="H18" s="223"/>
      <c r="I18" s="223">
        <f>SUBTOTAL(9,I19:I33)</f>
        <v>0</v>
      </c>
      <c r="J18" s="278"/>
    </row>
    <row r="19" spans="1:10">
      <c r="A19" s="209"/>
      <c r="B19" s="212" t="s">
        <v>177</v>
      </c>
      <c r="C19" s="213"/>
      <c r="D19" s="214" t="s">
        <v>227</v>
      </c>
      <c r="E19" s="215"/>
      <c r="F19" s="216" t="s">
        <v>213</v>
      </c>
      <c r="G19" s="266" t="s">
        <v>213</v>
      </c>
      <c r="H19" s="217"/>
      <c r="I19" s="271" t="str">
        <f t="shared" ref="I19" si="1">IF(H19&gt;0,H19*G19,"")</f>
        <v/>
      </c>
      <c r="J19" s="279"/>
    </row>
    <row r="20" spans="1:10">
      <c r="A20" s="209"/>
      <c r="B20" s="212" t="s">
        <v>178</v>
      </c>
      <c r="C20" s="213" t="s">
        <v>228</v>
      </c>
      <c r="D20" s="218" t="s">
        <v>229</v>
      </c>
      <c r="E20" s="215"/>
      <c r="F20" s="216" t="s">
        <v>8</v>
      </c>
      <c r="G20" s="266">
        <f>G17</f>
        <v>2</v>
      </c>
      <c r="H20" s="466"/>
      <c r="I20" s="271">
        <f t="shared" ref="I20:I33" si="2">H20*G20</f>
        <v>0</v>
      </c>
      <c r="J20" s="279"/>
    </row>
    <row r="21" spans="1:10">
      <c r="A21" s="209"/>
      <c r="B21" s="212" t="s">
        <v>179</v>
      </c>
      <c r="C21" s="213"/>
      <c r="D21" s="218" t="s">
        <v>230</v>
      </c>
      <c r="E21" s="215"/>
      <c r="F21" s="216" t="s">
        <v>8</v>
      </c>
      <c r="G21" s="266">
        <f>G20</f>
        <v>2</v>
      </c>
      <c r="H21" s="466"/>
      <c r="I21" s="271">
        <f t="shared" si="2"/>
        <v>0</v>
      </c>
      <c r="J21" s="279"/>
    </row>
    <row r="22" spans="1:10">
      <c r="A22" s="209"/>
      <c r="B22" s="212" t="s">
        <v>180</v>
      </c>
      <c r="C22" s="213"/>
      <c r="D22" s="219" t="s">
        <v>231</v>
      </c>
      <c r="E22" s="215"/>
      <c r="F22" s="216" t="s">
        <v>8</v>
      </c>
      <c r="G22" s="266">
        <f>G20</f>
        <v>2</v>
      </c>
      <c r="H22" s="466"/>
      <c r="I22" s="271">
        <f t="shared" si="2"/>
        <v>0</v>
      </c>
      <c r="J22" s="279"/>
    </row>
    <row r="23" spans="1:10">
      <c r="A23" s="209"/>
      <c r="B23" s="212" t="s">
        <v>181</v>
      </c>
      <c r="C23" s="213"/>
      <c r="D23" s="219" t="s">
        <v>232</v>
      </c>
      <c r="E23" s="215"/>
      <c r="F23" s="216" t="s">
        <v>8</v>
      </c>
      <c r="G23" s="266">
        <f>G20</f>
        <v>2</v>
      </c>
      <c r="H23" s="466"/>
      <c r="I23" s="271">
        <f t="shared" si="2"/>
        <v>0</v>
      </c>
      <c r="J23" s="279"/>
    </row>
    <row r="24" spans="1:10">
      <c r="A24" s="209"/>
      <c r="B24" s="212" t="s">
        <v>182</v>
      </c>
      <c r="C24" s="213" t="s">
        <v>233</v>
      </c>
      <c r="D24" s="218" t="s">
        <v>234</v>
      </c>
      <c r="E24" s="215"/>
      <c r="F24" s="216" t="s">
        <v>8</v>
      </c>
      <c r="G24" s="266">
        <v>4</v>
      </c>
      <c r="H24" s="466"/>
      <c r="I24" s="271">
        <f t="shared" si="2"/>
        <v>0</v>
      </c>
      <c r="J24" s="279"/>
    </row>
    <row r="25" spans="1:10">
      <c r="A25" s="209"/>
      <c r="B25" s="212" t="s">
        <v>197</v>
      </c>
      <c r="C25" s="213"/>
      <c r="D25" s="218" t="s">
        <v>235</v>
      </c>
      <c r="E25" s="215"/>
      <c r="F25" s="216" t="s">
        <v>8</v>
      </c>
      <c r="G25" s="266">
        <f>G24</f>
        <v>4</v>
      </c>
      <c r="H25" s="466"/>
      <c r="I25" s="271">
        <f t="shared" si="2"/>
        <v>0</v>
      </c>
      <c r="J25" s="279"/>
    </row>
    <row r="26" spans="1:10">
      <c r="A26" s="209"/>
      <c r="B26" s="212" t="s">
        <v>292</v>
      </c>
      <c r="C26" s="213"/>
      <c r="D26" s="218" t="s">
        <v>236</v>
      </c>
      <c r="E26" s="215"/>
      <c r="F26" s="216" t="s">
        <v>8</v>
      </c>
      <c r="G26" s="266">
        <f>G24</f>
        <v>4</v>
      </c>
      <c r="H26" s="466"/>
      <c r="I26" s="271">
        <f t="shared" si="2"/>
        <v>0</v>
      </c>
      <c r="J26" s="279"/>
    </row>
    <row r="27" spans="1:10">
      <c r="A27" s="209"/>
      <c r="B27" s="212" t="s">
        <v>293</v>
      </c>
      <c r="C27" s="213"/>
      <c r="D27" s="219" t="s">
        <v>232</v>
      </c>
      <c r="E27" s="215"/>
      <c r="F27" s="216" t="s">
        <v>8</v>
      </c>
      <c r="G27" s="266">
        <f>G24</f>
        <v>4</v>
      </c>
      <c r="H27" s="466"/>
      <c r="I27" s="271">
        <f t="shared" si="2"/>
        <v>0</v>
      </c>
      <c r="J27" s="279"/>
    </row>
    <row r="28" spans="1:10">
      <c r="A28" s="209"/>
      <c r="B28" s="212" t="s">
        <v>300</v>
      </c>
      <c r="C28" s="213" t="s">
        <v>244</v>
      </c>
      <c r="D28" s="218" t="s">
        <v>245</v>
      </c>
      <c r="E28" s="215"/>
      <c r="F28" s="216" t="s">
        <v>8</v>
      </c>
      <c r="G28" s="266">
        <v>2</v>
      </c>
      <c r="H28" s="466"/>
      <c r="I28" s="271">
        <f t="shared" si="2"/>
        <v>0</v>
      </c>
      <c r="J28" s="279"/>
    </row>
    <row r="29" spans="1:10">
      <c r="A29" s="209"/>
      <c r="B29" s="212" t="s">
        <v>301</v>
      </c>
      <c r="C29" s="213"/>
      <c r="D29" s="218" t="s">
        <v>239</v>
      </c>
      <c r="E29" s="215"/>
      <c r="F29" s="216" t="s">
        <v>8</v>
      </c>
      <c r="G29" s="266">
        <v>2</v>
      </c>
      <c r="H29" s="466"/>
      <c r="I29" s="271">
        <f t="shared" si="2"/>
        <v>0</v>
      </c>
      <c r="J29" s="578"/>
    </row>
    <row r="30" spans="1:10">
      <c r="A30" s="209"/>
      <c r="B30" s="212" t="s">
        <v>302</v>
      </c>
      <c r="C30" s="213"/>
      <c r="D30" s="218" t="s">
        <v>241</v>
      </c>
      <c r="E30" s="215"/>
      <c r="F30" s="216" t="s">
        <v>8</v>
      </c>
      <c r="G30" s="266">
        <v>2</v>
      </c>
      <c r="H30" s="466"/>
      <c r="I30" s="271">
        <f t="shared" si="2"/>
        <v>0</v>
      </c>
      <c r="J30" s="578"/>
    </row>
    <row r="31" spans="1:10">
      <c r="A31" s="209"/>
      <c r="B31" s="212" t="s">
        <v>303</v>
      </c>
      <c r="C31" s="213"/>
      <c r="D31" s="218" t="s">
        <v>243</v>
      </c>
      <c r="E31" s="215"/>
      <c r="F31" s="216" t="s">
        <v>8</v>
      </c>
      <c r="G31" s="266">
        <v>2</v>
      </c>
      <c r="H31" s="466"/>
      <c r="I31" s="271">
        <f t="shared" si="2"/>
        <v>0</v>
      </c>
      <c r="J31" s="578"/>
    </row>
    <row r="32" spans="1:10">
      <c r="A32" s="209"/>
      <c r="B32" s="212" t="s">
        <v>304</v>
      </c>
      <c r="C32" s="213"/>
      <c r="D32" s="218" t="s">
        <v>246</v>
      </c>
      <c r="E32" s="215"/>
      <c r="F32" s="216" t="s">
        <v>14</v>
      </c>
      <c r="G32" s="266">
        <v>2</v>
      </c>
      <c r="H32" s="466"/>
      <c r="I32" s="271">
        <f t="shared" si="2"/>
        <v>0</v>
      </c>
      <c r="J32" s="279"/>
    </row>
    <row r="33" spans="1:10">
      <c r="A33" s="209"/>
      <c r="B33" s="212" t="s">
        <v>305</v>
      </c>
      <c r="C33" s="213"/>
      <c r="D33" s="218" t="s">
        <v>247</v>
      </c>
      <c r="E33" s="215"/>
      <c r="F33" s="216" t="s">
        <v>14</v>
      </c>
      <c r="G33" s="266">
        <v>4</v>
      </c>
      <c r="H33" s="466"/>
      <c r="I33" s="271">
        <f t="shared" si="2"/>
        <v>0</v>
      </c>
      <c r="J33" s="279"/>
    </row>
    <row r="34" spans="1:10">
      <c r="A34" s="210"/>
      <c r="B34" s="277">
        <v>3</v>
      </c>
      <c r="C34" s="270"/>
      <c r="D34" s="220" t="s">
        <v>248</v>
      </c>
      <c r="E34" s="221"/>
      <c r="F34" s="222"/>
      <c r="G34" s="267"/>
      <c r="H34" s="223"/>
      <c r="I34" s="223">
        <f>SUBTOTAL(9,I35:I44)</f>
        <v>0</v>
      </c>
      <c r="J34" s="278"/>
    </row>
    <row r="35" spans="1:10" ht="39.6">
      <c r="A35" s="209"/>
      <c r="B35" s="212" t="s">
        <v>213</v>
      </c>
      <c r="C35" s="213"/>
      <c r="D35" s="218" t="s">
        <v>249</v>
      </c>
      <c r="E35" s="215"/>
      <c r="F35" s="216" t="s">
        <v>213</v>
      </c>
      <c r="G35" s="266" t="s">
        <v>213</v>
      </c>
      <c r="H35" s="224"/>
      <c r="I35" s="271"/>
      <c r="J35" s="280"/>
    </row>
    <row r="36" spans="1:10">
      <c r="A36" s="209"/>
      <c r="B36" s="212" t="s">
        <v>171</v>
      </c>
      <c r="C36" s="213" t="s">
        <v>250</v>
      </c>
      <c r="D36" s="218" t="s">
        <v>251</v>
      </c>
      <c r="E36" s="215"/>
      <c r="F36" s="216" t="s">
        <v>11</v>
      </c>
      <c r="G36" s="266">
        <v>12.5</v>
      </c>
      <c r="H36" s="466"/>
      <c r="I36" s="271">
        <f t="shared" ref="I36:I55" si="3">H36*G36</f>
        <v>0</v>
      </c>
      <c r="J36" s="280"/>
    </row>
    <row r="37" spans="1:10">
      <c r="A37" s="209"/>
      <c r="B37" s="212" t="s">
        <v>172</v>
      </c>
      <c r="C37" s="213" t="s">
        <v>252</v>
      </c>
      <c r="D37" s="218" t="s">
        <v>253</v>
      </c>
      <c r="E37" s="215"/>
      <c r="F37" s="216" t="s">
        <v>11</v>
      </c>
      <c r="G37" s="266">
        <v>5</v>
      </c>
      <c r="H37" s="466"/>
      <c r="I37" s="271">
        <f t="shared" si="3"/>
        <v>0</v>
      </c>
      <c r="J37" s="280"/>
    </row>
    <row r="38" spans="1:10">
      <c r="A38" s="209"/>
      <c r="B38" s="212" t="s">
        <v>173</v>
      </c>
      <c r="C38" s="213" t="s">
        <v>252</v>
      </c>
      <c r="D38" s="218" t="s">
        <v>254</v>
      </c>
      <c r="E38" s="215"/>
      <c r="F38" s="216" t="s">
        <v>11</v>
      </c>
      <c r="G38" s="266">
        <v>2.5</v>
      </c>
      <c r="H38" s="466"/>
      <c r="I38" s="271">
        <f t="shared" si="3"/>
        <v>0</v>
      </c>
      <c r="J38" s="280"/>
    </row>
    <row r="39" spans="1:10">
      <c r="A39" s="209"/>
      <c r="B39" s="212" t="s">
        <v>174</v>
      </c>
      <c r="C39" s="213" t="s">
        <v>252</v>
      </c>
      <c r="D39" s="218" t="s">
        <v>255</v>
      </c>
      <c r="E39" s="215"/>
      <c r="F39" s="216" t="s">
        <v>11</v>
      </c>
      <c r="G39" s="266">
        <v>4</v>
      </c>
      <c r="H39" s="466"/>
      <c r="I39" s="271">
        <f t="shared" si="3"/>
        <v>0</v>
      </c>
      <c r="J39" s="280"/>
    </row>
    <row r="40" spans="1:10">
      <c r="A40" s="209"/>
      <c r="B40" s="212" t="s">
        <v>175</v>
      </c>
      <c r="C40" s="213" t="s">
        <v>250</v>
      </c>
      <c r="D40" s="218" t="s">
        <v>256</v>
      </c>
      <c r="E40" s="215"/>
      <c r="F40" s="216" t="s">
        <v>257</v>
      </c>
      <c r="G40" s="266">
        <v>15</v>
      </c>
      <c r="H40" s="466"/>
      <c r="I40" s="271">
        <f t="shared" si="3"/>
        <v>0</v>
      </c>
      <c r="J40" s="280"/>
    </row>
    <row r="41" spans="1:10">
      <c r="A41" s="209"/>
      <c r="B41" s="212" t="s">
        <v>176</v>
      </c>
      <c r="C41" s="213"/>
      <c r="D41" s="225" t="s">
        <v>258</v>
      </c>
      <c r="E41" s="226"/>
      <c r="F41" s="216" t="s">
        <v>8</v>
      </c>
      <c r="G41" s="266">
        <v>1</v>
      </c>
      <c r="H41" s="466"/>
      <c r="I41" s="271">
        <f t="shared" si="3"/>
        <v>0</v>
      </c>
      <c r="J41" s="280"/>
    </row>
    <row r="42" spans="1:10">
      <c r="A42" s="209"/>
      <c r="B42" s="212" t="s">
        <v>187</v>
      </c>
      <c r="C42" s="213"/>
      <c r="D42" s="219" t="s">
        <v>259</v>
      </c>
      <c r="E42" s="226"/>
      <c r="F42" s="216" t="s">
        <v>8</v>
      </c>
      <c r="G42" s="266">
        <v>1</v>
      </c>
      <c r="H42" s="466"/>
      <c r="I42" s="271">
        <f t="shared" si="3"/>
        <v>0</v>
      </c>
      <c r="J42" s="280"/>
    </row>
    <row r="43" spans="1:10">
      <c r="A43" s="209"/>
      <c r="B43" s="212" t="s">
        <v>188</v>
      </c>
      <c r="C43" s="213"/>
      <c r="D43" s="219" t="s">
        <v>720</v>
      </c>
      <c r="E43" s="226"/>
      <c r="F43" s="216" t="s">
        <v>8</v>
      </c>
      <c r="G43" s="266">
        <v>1</v>
      </c>
      <c r="H43" s="466"/>
      <c r="I43" s="271">
        <f t="shared" si="3"/>
        <v>0</v>
      </c>
      <c r="J43" s="280"/>
    </row>
    <row r="44" spans="1:10">
      <c r="A44" s="209"/>
      <c r="B44" s="212" t="s">
        <v>189</v>
      </c>
      <c r="C44" s="213"/>
      <c r="D44" s="225" t="s">
        <v>260</v>
      </c>
      <c r="E44" s="226"/>
      <c r="F44" s="216" t="s">
        <v>8</v>
      </c>
      <c r="G44" s="266">
        <v>1</v>
      </c>
      <c r="H44" s="466"/>
      <c r="I44" s="271">
        <f t="shared" si="3"/>
        <v>0</v>
      </c>
      <c r="J44" s="579"/>
    </row>
    <row r="45" spans="1:10">
      <c r="A45" s="210"/>
      <c r="B45" s="277">
        <v>4</v>
      </c>
      <c r="C45" s="270" t="s">
        <v>261</v>
      </c>
      <c r="D45" s="220" t="s">
        <v>23</v>
      </c>
      <c r="E45" s="221"/>
      <c r="F45" s="222"/>
      <c r="G45" s="267"/>
      <c r="H45" s="223"/>
      <c r="I45" s="223">
        <f>SUBTOTAL(9,I46:I55)</f>
        <v>0</v>
      </c>
      <c r="J45" s="278"/>
    </row>
    <row r="46" spans="1:10">
      <c r="A46" s="209"/>
      <c r="B46" s="212" t="s">
        <v>137</v>
      </c>
      <c r="C46" s="213"/>
      <c r="D46" s="272" t="s">
        <v>262</v>
      </c>
      <c r="E46" s="273"/>
      <c r="F46" s="216" t="s">
        <v>8</v>
      </c>
      <c r="G46" s="266">
        <v>1</v>
      </c>
      <c r="H46" s="466"/>
      <c r="I46" s="271">
        <f t="shared" si="3"/>
        <v>0</v>
      </c>
      <c r="J46" s="280"/>
    </row>
    <row r="47" spans="1:10">
      <c r="A47" s="209"/>
      <c r="B47" s="212" t="s">
        <v>138</v>
      </c>
      <c r="C47" s="213"/>
      <c r="D47" s="272" t="s">
        <v>263</v>
      </c>
      <c r="E47" s="273"/>
      <c r="F47" s="216" t="s">
        <v>8</v>
      </c>
      <c r="G47" s="266">
        <v>1</v>
      </c>
      <c r="H47" s="466"/>
      <c r="I47" s="271">
        <f t="shared" si="3"/>
        <v>0</v>
      </c>
      <c r="J47" s="280"/>
    </row>
    <row r="48" spans="1:10">
      <c r="A48" s="209"/>
      <c r="B48" s="212" t="s">
        <v>139</v>
      </c>
      <c r="C48" s="213"/>
      <c r="D48" s="272" t="s">
        <v>264</v>
      </c>
      <c r="E48" s="273"/>
      <c r="F48" s="216" t="s">
        <v>8</v>
      </c>
      <c r="G48" s="266">
        <v>1</v>
      </c>
      <c r="H48" s="466"/>
      <c r="I48" s="271">
        <f t="shared" si="3"/>
        <v>0</v>
      </c>
      <c r="J48" s="280"/>
    </row>
    <row r="49" spans="1:10">
      <c r="A49" s="209"/>
      <c r="B49" s="212" t="s">
        <v>140</v>
      </c>
      <c r="C49" s="213"/>
      <c r="D49" s="274" t="s">
        <v>265</v>
      </c>
      <c r="E49" s="273"/>
      <c r="F49" s="216" t="s">
        <v>8</v>
      </c>
      <c r="G49" s="266">
        <v>1</v>
      </c>
      <c r="H49" s="466"/>
      <c r="I49" s="271">
        <f t="shared" si="3"/>
        <v>0</v>
      </c>
      <c r="J49" s="280"/>
    </row>
    <row r="50" spans="1:10">
      <c r="A50" s="209"/>
      <c r="B50" s="212" t="s">
        <v>141</v>
      </c>
      <c r="C50" s="213"/>
      <c r="D50" s="274" t="s">
        <v>266</v>
      </c>
      <c r="E50" s="273"/>
      <c r="F50" s="216" t="s">
        <v>8</v>
      </c>
      <c r="G50" s="266">
        <v>1</v>
      </c>
      <c r="H50" s="466"/>
      <c r="I50" s="271">
        <f t="shared" si="3"/>
        <v>0</v>
      </c>
      <c r="J50" s="280"/>
    </row>
    <row r="51" spans="1:10">
      <c r="A51" s="209"/>
      <c r="B51" s="212" t="s">
        <v>142</v>
      </c>
      <c r="C51" s="213"/>
      <c r="D51" s="272" t="s">
        <v>267</v>
      </c>
      <c r="E51" s="273"/>
      <c r="F51" s="216" t="s">
        <v>8</v>
      </c>
      <c r="G51" s="266">
        <v>1</v>
      </c>
      <c r="H51" s="466"/>
      <c r="I51" s="271">
        <f t="shared" si="3"/>
        <v>0</v>
      </c>
      <c r="J51" s="280"/>
    </row>
    <row r="52" spans="1:10">
      <c r="A52" s="209"/>
      <c r="B52" s="212" t="s">
        <v>170</v>
      </c>
      <c r="C52" s="213"/>
      <c r="D52" s="272" t="s">
        <v>268</v>
      </c>
      <c r="E52" s="273"/>
      <c r="F52" s="216" t="s">
        <v>8</v>
      </c>
      <c r="G52" s="266">
        <v>1</v>
      </c>
      <c r="H52" s="466"/>
      <c r="I52" s="271">
        <f t="shared" si="3"/>
        <v>0</v>
      </c>
      <c r="J52" s="280"/>
    </row>
    <row r="53" spans="1:10">
      <c r="A53" s="209"/>
      <c r="B53" s="212" t="s">
        <v>306</v>
      </c>
      <c r="C53" s="213"/>
      <c r="D53" s="272" t="s">
        <v>269</v>
      </c>
      <c r="E53" s="273"/>
      <c r="F53" s="216" t="s">
        <v>8</v>
      </c>
      <c r="G53" s="266">
        <v>1</v>
      </c>
      <c r="H53" s="466"/>
      <c r="I53" s="271">
        <f t="shared" si="3"/>
        <v>0</v>
      </c>
      <c r="J53" s="280"/>
    </row>
    <row r="54" spans="1:10">
      <c r="A54" s="209"/>
      <c r="B54" s="212" t="s">
        <v>307</v>
      </c>
      <c r="C54" s="213"/>
      <c r="D54" s="272" t="s">
        <v>270</v>
      </c>
      <c r="E54" s="273"/>
      <c r="F54" s="216" t="s">
        <v>8</v>
      </c>
      <c r="G54" s="266">
        <v>1</v>
      </c>
      <c r="H54" s="466"/>
      <c r="I54" s="271">
        <f t="shared" si="3"/>
        <v>0</v>
      </c>
      <c r="J54" s="280"/>
    </row>
    <row r="55" spans="1:10" ht="15" thickBot="1">
      <c r="A55" s="209"/>
      <c r="B55" s="227" t="s">
        <v>308</v>
      </c>
      <c r="C55" s="228"/>
      <c r="D55" s="281" t="s">
        <v>271</v>
      </c>
      <c r="E55" s="282"/>
      <c r="F55" s="229" t="s">
        <v>8</v>
      </c>
      <c r="G55" s="268">
        <v>1</v>
      </c>
      <c r="H55" s="467"/>
      <c r="I55" s="283">
        <f t="shared" si="3"/>
        <v>0</v>
      </c>
      <c r="J55" s="284"/>
    </row>
    <row r="56" spans="1:10" ht="15" thickBot="1">
      <c r="A56" s="153"/>
    </row>
    <row r="57" spans="1:10" ht="18" thickBot="1">
      <c r="A57" s="153"/>
      <c r="B57" s="230"/>
      <c r="C57" s="231"/>
      <c r="D57" s="19" t="s">
        <v>5</v>
      </c>
      <c r="E57" s="232"/>
      <c r="F57" s="233"/>
      <c r="G57" s="233"/>
      <c r="H57" s="234"/>
      <c r="I57" s="285">
        <f>SUBTOTAL(9,I12:I55)</f>
        <v>0</v>
      </c>
      <c r="J57" s="36"/>
    </row>
    <row r="58" spans="1:10" ht="15" thickBot="1">
      <c r="A58" s="153"/>
      <c r="B58" s="235"/>
      <c r="C58" s="236"/>
      <c r="D58" s="237"/>
      <c r="E58" s="238"/>
      <c r="F58" s="239"/>
      <c r="G58" s="239"/>
      <c r="H58" s="240"/>
      <c r="I58" s="240"/>
      <c r="J58" s="36"/>
    </row>
    <row r="59" spans="1:10" ht="15" thickBot="1">
      <c r="A59" s="153"/>
      <c r="B59" s="241"/>
      <c r="C59" s="242"/>
      <c r="D59" s="243" t="s">
        <v>47</v>
      </c>
      <c r="E59" s="244"/>
      <c r="F59" s="245"/>
      <c r="G59" s="245"/>
      <c r="H59" s="246"/>
      <c r="I59" s="247"/>
      <c r="J59" s="36"/>
    </row>
    <row r="60" spans="1:10">
      <c r="B60" s="248"/>
      <c r="C60" s="249"/>
      <c r="D60" s="250"/>
      <c r="E60" s="250"/>
      <c r="F60" s="251"/>
      <c r="G60" s="251"/>
      <c r="H60" s="252"/>
      <c r="I60" s="253"/>
      <c r="J60" s="36"/>
    </row>
    <row r="61" spans="1:10">
      <c r="A61" s="153"/>
      <c r="B61" s="254"/>
      <c r="C61" s="235" t="s">
        <v>272</v>
      </c>
      <c r="D61" s="568" t="s">
        <v>273</v>
      </c>
      <c r="E61" s="568"/>
      <c r="F61" s="568"/>
      <c r="G61" s="568"/>
      <c r="H61" s="255"/>
      <c r="I61" s="256"/>
      <c r="J61" s="36"/>
    </row>
    <row r="62" spans="1:10">
      <c r="A62" s="153"/>
      <c r="B62" s="254"/>
      <c r="C62" s="235" t="s">
        <v>274</v>
      </c>
      <c r="D62" s="568" t="s">
        <v>275</v>
      </c>
      <c r="E62" s="568"/>
      <c r="F62" s="568"/>
      <c r="G62" s="568"/>
      <c r="H62" s="255"/>
      <c r="I62" s="256"/>
      <c r="J62" s="36"/>
    </row>
    <row r="63" spans="1:10">
      <c r="A63" s="153"/>
      <c r="B63" s="254"/>
      <c r="C63" s="235" t="s">
        <v>276</v>
      </c>
      <c r="D63" s="568" t="s">
        <v>277</v>
      </c>
      <c r="E63" s="568"/>
      <c r="F63" s="568"/>
      <c r="G63" s="568"/>
      <c r="H63" s="255"/>
      <c r="I63" s="256"/>
      <c r="J63" s="36"/>
    </row>
    <row r="64" spans="1:10">
      <c r="A64" s="153"/>
      <c r="B64" s="254"/>
      <c r="C64" s="235" t="s">
        <v>278</v>
      </c>
      <c r="D64" s="567" t="s">
        <v>279</v>
      </c>
      <c r="E64" s="567"/>
      <c r="F64" s="567"/>
      <c r="G64" s="567"/>
      <c r="H64" s="257"/>
      <c r="I64" s="256"/>
      <c r="J64" s="36"/>
    </row>
    <row r="65" spans="1:10">
      <c r="A65" s="153"/>
      <c r="B65" s="254"/>
      <c r="C65" s="235" t="s">
        <v>280</v>
      </c>
      <c r="D65" s="567" t="s">
        <v>281</v>
      </c>
      <c r="E65" s="567"/>
      <c r="F65" s="567"/>
      <c r="G65" s="567"/>
      <c r="H65" s="257"/>
      <c r="I65" s="256"/>
      <c r="J65" s="36"/>
    </row>
    <row r="66" spans="1:10">
      <c r="A66" s="153"/>
      <c r="B66" s="254"/>
      <c r="C66" s="235" t="s">
        <v>282</v>
      </c>
      <c r="D66" s="567" t="s">
        <v>283</v>
      </c>
      <c r="E66" s="567"/>
      <c r="F66" s="567"/>
      <c r="G66" s="567"/>
      <c r="H66" s="257"/>
      <c r="I66" s="256"/>
      <c r="J66" s="36"/>
    </row>
    <row r="67" spans="1:10">
      <c r="A67" s="153"/>
      <c r="B67" s="254"/>
      <c r="C67" s="235" t="s">
        <v>284</v>
      </c>
      <c r="D67" s="567" t="s">
        <v>285</v>
      </c>
      <c r="E67" s="567"/>
      <c r="F67" s="567"/>
      <c r="G67" s="567"/>
      <c r="H67" s="257"/>
      <c r="I67" s="256"/>
      <c r="J67" s="36"/>
    </row>
    <row r="68" spans="1:10">
      <c r="A68" s="153"/>
      <c r="B68" s="254"/>
      <c r="C68" s="235" t="s">
        <v>286</v>
      </c>
      <c r="D68" s="567" t="s">
        <v>287</v>
      </c>
      <c r="E68" s="567"/>
      <c r="F68" s="567"/>
      <c r="G68" s="567"/>
      <c r="H68" s="257"/>
      <c r="I68" s="256"/>
      <c r="J68" s="36"/>
    </row>
    <row r="69" spans="1:10">
      <c r="A69" s="153"/>
      <c r="B69" s="254"/>
      <c r="C69" s="235" t="s">
        <v>288</v>
      </c>
      <c r="D69" s="567" t="s">
        <v>289</v>
      </c>
      <c r="E69" s="567"/>
      <c r="F69" s="567"/>
      <c r="G69" s="567"/>
      <c r="H69" s="257"/>
      <c r="I69" s="256"/>
      <c r="J69" s="36"/>
    </row>
    <row r="70" spans="1:10" ht="15" thickBot="1">
      <c r="B70" s="258"/>
      <c r="C70" s="259"/>
      <c r="D70" s="51"/>
      <c r="E70" s="51"/>
      <c r="F70" s="133"/>
      <c r="G70" s="269"/>
      <c r="H70" s="81"/>
      <c r="I70" s="67"/>
      <c r="J70" s="36"/>
    </row>
  </sheetData>
  <mergeCells count="10">
    <mergeCell ref="D66:G66"/>
    <mergeCell ref="D67:G67"/>
    <mergeCell ref="D68:G68"/>
    <mergeCell ref="D69:G69"/>
    <mergeCell ref="E6:F6"/>
    <mergeCell ref="D61:G61"/>
    <mergeCell ref="D62:G62"/>
    <mergeCell ref="D63:G63"/>
    <mergeCell ref="D64:G64"/>
    <mergeCell ref="D65:G65"/>
  </mergeCells>
  <conditionalFormatting sqref="F13:F17 F19:F33 F35:F44 F46:F55">
    <cfRule type="expression" dxfId="14" priority="2">
      <formula>IF(D13&gt;0,F13="")</formula>
    </cfRule>
  </conditionalFormatting>
  <conditionalFormatting sqref="G13:G17 G19:G33 G35:G44 G46:G55">
    <cfRule type="expression" dxfId="13" priority="1">
      <formula>IF(D13&gt;0,G13="")</formula>
    </cfRule>
  </conditionalFormatting>
  <pageMargins left="0.7" right="0.7" top="0.78740157499999996" bottom="0.78740157499999996" header="0.3" footer="0.3"/>
  <pageSetup paperSize="9"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38A2-AC58-4484-9D91-EEED945EB2CD}">
  <sheetPr codeName="List3">
    <pageSetUpPr fitToPage="1"/>
  </sheetPr>
  <dimension ref="A1:J95"/>
  <sheetViews>
    <sheetView view="pageBreakPreview" zoomScaleNormal="70" zoomScaleSheetLayoutView="100" workbookViewId="0">
      <selection activeCell="D13" sqref="D13"/>
    </sheetView>
  </sheetViews>
  <sheetFormatPr defaultColWidth="8.6640625" defaultRowHeight="13.2"/>
  <cols>
    <col min="1" max="1" width="1.6640625" style="174" customWidth="1"/>
    <col min="2" max="2" width="11.44140625" style="174" bestFit="1" customWidth="1"/>
    <col min="3" max="3" width="8.6640625" style="175"/>
    <col min="4" max="4" width="71.5546875" style="174" bestFit="1" customWidth="1"/>
    <col min="5" max="5" width="13.6640625" style="174" customWidth="1"/>
    <col min="6" max="6" width="8.6640625" style="174"/>
    <col min="7" max="7" width="8.6640625" style="299"/>
    <col min="8" max="8" width="15.6640625" style="174" customWidth="1"/>
    <col min="9" max="9" width="19.6640625" style="174" customWidth="1"/>
    <col min="10" max="10" width="15.6640625" style="174" customWidth="1"/>
    <col min="11" max="16384" width="8.6640625" style="174"/>
  </cols>
  <sheetData>
    <row r="1" spans="1:10" ht="13.8" thickBot="1">
      <c r="A1" s="174" t="s">
        <v>213</v>
      </c>
    </row>
    <row r="2" spans="1:10" ht="15" customHeight="1">
      <c r="A2" s="176"/>
      <c r="B2" s="177" t="s">
        <v>213</v>
      </c>
      <c r="C2" s="178"/>
      <c r="D2" s="179"/>
      <c r="E2" s="179"/>
      <c r="F2" s="180"/>
      <c r="G2" s="289"/>
      <c r="H2" s="181"/>
      <c r="I2" s="182"/>
    </row>
    <row r="3" spans="1:10" ht="15" customHeight="1">
      <c r="A3" s="176"/>
      <c r="B3" s="183"/>
      <c r="C3" s="184"/>
      <c r="D3" s="185"/>
      <c r="E3" s="186" t="s">
        <v>57</v>
      </c>
      <c r="F3" s="187"/>
      <c r="G3" s="291"/>
      <c r="H3" s="188"/>
      <c r="I3" s="189"/>
    </row>
    <row r="4" spans="1:10" ht="15" customHeight="1">
      <c r="A4" s="176"/>
      <c r="B4" s="183"/>
      <c r="C4" s="184"/>
      <c r="D4" s="185"/>
      <c r="E4" s="44" t="s">
        <v>58</v>
      </c>
      <c r="F4" s="187"/>
      <c r="G4" s="290"/>
      <c r="H4" s="71"/>
      <c r="I4" s="56" t="s">
        <v>50</v>
      </c>
    </row>
    <row r="5" spans="1:10" ht="15" customHeight="1">
      <c r="A5" s="176"/>
      <c r="B5" s="183"/>
      <c r="C5" s="184"/>
      <c r="D5" s="185"/>
      <c r="E5" s="44" t="s">
        <v>214</v>
      </c>
      <c r="F5" s="187"/>
      <c r="G5" s="290"/>
      <c r="H5" s="71"/>
      <c r="I5" s="56" t="s">
        <v>52</v>
      </c>
    </row>
    <row r="6" spans="1:10" ht="21.6" customHeight="1">
      <c r="A6" s="176"/>
      <c r="B6" s="183"/>
      <c r="C6" s="184"/>
      <c r="D6" s="185"/>
      <c r="E6" s="549" t="s">
        <v>215</v>
      </c>
      <c r="F6" s="549"/>
      <c r="G6" s="291"/>
      <c r="H6" s="72"/>
      <c r="I6" s="190" t="s">
        <v>0</v>
      </c>
    </row>
    <row r="7" spans="1:10" ht="15" customHeight="1" thickBot="1">
      <c r="A7" s="176"/>
      <c r="B7" s="191"/>
      <c r="C7" s="192"/>
      <c r="D7" s="193"/>
      <c r="E7" s="193"/>
      <c r="F7" s="194"/>
      <c r="G7" s="292"/>
      <c r="H7" s="195"/>
      <c r="I7" s="196"/>
    </row>
    <row r="8" spans="1:10" ht="15" customHeight="1" thickBot="1">
      <c r="A8" s="176"/>
    </row>
    <row r="9" spans="1:10" s="36" customFormat="1" ht="35.1" customHeight="1" thickBot="1">
      <c r="A9" s="176"/>
      <c r="B9" s="197"/>
      <c r="C9" s="198"/>
      <c r="D9" s="199" t="s">
        <v>323</v>
      </c>
      <c r="E9" s="199"/>
      <c r="F9" s="199"/>
      <c r="G9" s="293"/>
      <c r="H9" s="200"/>
      <c r="I9" s="201"/>
      <c r="J9" s="202"/>
    </row>
    <row r="10" spans="1:10" s="36" customFormat="1" ht="30" customHeight="1" thickBot="1">
      <c r="A10" s="203"/>
      <c r="B10" s="104"/>
      <c r="C10" s="104"/>
      <c r="D10" s="204"/>
      <c r="E10" s="205"/>
      <c r="F10" s="205"/>
      <c r="G10" s="300"/>
      <c r="H10" s="207"/>
      <c r="I10" s="207"/>
      <c r="J10" s="208"/>
    </row>
    <row r="11" spans="1:10" s="104" customFormat="1" ht="30" customHeight="1">
      <c r="A11" s="209"/>
      <c r="B11" s="93" t="s">
        <v>1</v>
      </c>
      <c r="C11" s="94" t="s">
        <v>216</v>
      </c>
      <c r="D11" s="94" t="s">
        <v>2</v>
      </c>
      <c r="E11" s="94" t="s">
        <v>217</v>
      </c>
      <c r="F11" s="95" t="s">
        <v>3</v>
      </c>
      <c r="G11" s="96" t="s">
        <v>4</v>
      </c>
      <c r="H11" s="97" t="s">
        <v>60</v>
      </c>
      <c r="I11" s="138" t="s">
        <v>5</v>
      </c>
      <c r="J11" s="276" t="s">
        <v>218</v>
      </c>
    </row>
    <row r="12" spans="1:10" s="211" customFormat="1" ht="15" customHeight="1">
      <c r="A12" s="210"/>
      <c r="B12" s="277">
        <v>1</v>
      </c>
      <c r="C12" s="270"/>
      <c r="D12" s="220" t="s">
        <v>219</v>
      </c>
      <c r="E12" s="221" t="s">
        <v>220</v>
      </c>
      <c r="F12" s="222" t="s">
        <v>220</v>
      </c>
      <c r="G12" s="302" t="s">
        <v>220</v>
      </c>
      <c r="H12" s="223"/>
      <c r="I12" s="223">
        <f>SUBTOTAL(9,I13:I16)</f>
        <v>0</v>
      </c>
      <c r="J12" s="278"/>
    </row>
    <row r="13" spans="1:10" s="36" customFormat="1" ht="39.6">
      <c r="A13" s="209"/>
      <c r="B13" s="212" t="s">
        <v>213</v>
      </c>
      <c r="C13" s="213"/>
      <c r="D13" s="214" t="s">
        <v>221</v>
      </c>
      <c r="E13" s="215"/>
      <c r="F13" s="216" t="s">
        <v>213</v>
      </c>
      <c r="G13" s="303" t="s">
        <v>213</v>
      </c>
      <c r="H13" s="217"/>
      <c r="I13" s="271"/>
      <c r="J13" s="279"/>
    </row>
    <row r="14" spans="1:10" s="36" customFormat="1">
      <c r="A14" s="209"/>
      <c r="B14" s="212" t="s">
        <v>156</v>
      </c>
      <c r="C14" s="213"/>
      <c r="D14" s="272" t="s">
        <v>222</v>
      </c>
      <c r="E14" s="273"/>
      <c r="F14" s="287" t="s">
        <v>8</v>
      </c>
      <c r="G14" s="304">
        <v>2</v>
      </c>
      <c r="H14" s="466">
        <f t="shared" ref="H14:H16" si="0">M14*L14</f>
        <v>0</v>
      </c>
      <c r="I14" s="271">
        <f>H14*G14</f>
        <v>0</v>
      </c>
      <c r="J14" s="279"/>
    </row>
    <row r="15" spans="1:10" s="36" customFormat="1">
      <c r="A15" s="209"/>
      <c r="B15" s="212" t="s">
        <v>157</v>
      </c>
      <c r="C15" s="213"/>
      <c r="D15" s="272" t="s">
        <v>225</v>
      </c>
      <c r="E15" s="273"/>
      <c r="F15" s="287" t="s">
        <v>8</v>
      </c>
      <c r="G15" s="304">
        <v>2</v>
      </c>
      <c r="H15" s="466">
        <f t="shared" si="0"/>
        <v>0</v>
      </c>
      <c r="I15" s="271">
        <f t="shared" ref="I15:I16" si="1">H15*G15</f>
        <v>0</v>
      </c>
      <c r="J15" s="279"/>
    </row>
    <row r="16" spans="1:10" s="36" customFormat="1">
      <c r="A16" s="209"/>
      <c r="B16" s="212" t="s">
        <v>290</v>
      </c>
      <c r="C16" s="213"/>
      <c r="D16" s="272" t="s">
        <v>312</v>
      </c>
      <c r="E16" s="273"/>
      <c r="F16" s="287" t="s">
        <v>8</v>
      </c>
      <c r="G16" s="304">
        <v>2</v>
      </c>
      <c r="H16" s="466">
        <f t="shared" si="0"/>
        <v>0</v>
      </c>
      <c r="I16" s="271">
        <f t="shared" si="1"/>
        <v>0</v>
      </c>
      <c r="J16" s="279"/>
    </row>
    <row r="17" spans="1:10" s="36" customFormat="1">
      <c r="A17" s="210"/>
      <c r="B17" s="277">
        <v>2</v>
      </c>
      <c r="C17" s="270"/>
      <c r="D17" s="220" t="s">
        <v>226</v>
      </c>
      <c r="E17" s="221" t="s">
        <v>220</v>
      </c>
      <c r="F17" s="222" t="s">
        <v>220</v>
      </c>
      <c r="G17" s="302" t="s">
        <v>220</v>
      </c>
      <c r="H17" s="223"/>
      <c r="I17" s="223">
        <f>SUBTOTAL(9,I18:I30)</f>
        <v>0</v>
      </c>
      <c r="J17" s="278"/>
    </row>
    <row r="18" spans="1:10" s="36" customFormat="1">
      <c r="A18" s="209"/>
      <c r="B18" s="212" t="s">
        <v>177</v>
      </c>
      <c r="C18" s="213"/>
      <c r="D18" s="214" t="s">
        <v>227</v>
      </c>
      <c r="E18" s="215"/>
      <c r="F18" s="216" t="s">
        <v>213</v>
      </c>
      <c r="G18" s="303" t="s">
        <v>213</v>
      </c>
      <c r="H18" s="217"/>
      <c r="I18" s="271" t="str">
        <f t="shared" ref="I18" si="2">IF(H18&gt;0,H18*G18,"")</f>
        <v/>
      </c>
      <c r="J18" s="279"/>
    </row>
    <row r="19" spans="1:10" s="211" customFormat="1" ht="15" customHeight="1">
      <c r="A19" s="209"/>
      <c r="B19" s="212" t="s">
        <v>178</v>
      </c>
      <c r="C19" s="213" t="s">
        <v>228</v>
      </c>
      <c r="D19" s="218" t="s">
        <v>229</v>
      </c>
      <c r="E19" s="215"/>
      <c r="F19" s="216" t="s">
        <v>8</v>
      </c>
      <c r="G19" s="303">
        <f>G16</f>
        <v>2</v>
      </c>
      <c r="H19" s="466">
        <f t="shared" ref="H19:H30" si="3">M19*L19</f>
        <v>0</v>
      </c>
      <c r="I19" s="271">
        <f t="shared" ref="I19:I30" si="4">H19*G19</f>
        <v>0</v>
      </c>
      <c r="J19" s="279"/>
    </row>
    <row r="20" spans="1:10" s="36" customFormat="1">
      <c r="A20" s="209"/>
      <c r="B20" s="212" t="s">
        <v>179</v>
      </c>
      <c r="C20" s="213"/>
      <c r="D20" s="218" t="s">
        <v>230</v>
      </c>
      <c r="E20" s="215"/>
      <c r="F20" s="216" t="s">
        <v>8</v>
      </c>
      <c r="G20" s="303">
        <f>G19</f>
        <v>2</v>
      </c>
      <c r="H20" s="466">
        <f t="shared" si="3"/>
        <v>0</v>
      </c>
      <c r="I20" s="271">
        <f t="shared" si="4"/>
        <v>0</v>
      </c>
      <c r="J20" s="279"/>
    </row>
    <row r="21" spans="1:10" s="36" customFormat="1">
      <c r="A21" s="209"/>
      <c r="B21" s="212" t="s">
        <v>180</v>
      </c>
      <c r="C21" s="213"/>
      <c r="D21" s="219" t="s">
        <v>231</v>
      </c>
      <c r="E21" s="215"/>
      <c r="F21" s="216" t="s">
        <v>8</v>
      </c>
      <c r="G21" s="303">
        <f>G19</f>
        <v>2</v>
      </c>
      <c r="H21" s="466">
        <f t="shared" si="3"/>
        <v>0</v>
      </c>
      <c r="I21" s="271">
        <f t="shared" si="4"/>
        <v>0</v>
      </c>
      <c r="J21" s="279"/>
    </row>
    <row r="22" spans="1:10" s="36" customFormat="1">
      <c r="A22" s="209"/>
      <c r="B22" s="212" t="s">
        <v>181</v>
      </c>
      <c r="C22" s="213"/>
      <c r="D22" s="219" t="s">
        <v>232</v>
      </c>
      <c r="E22" s="215"/>
      <c r="F22" s="216" t="s">
        <v>8</v>
      </c>
      <c r="G22" s="303">
        <f>G19</f>
        <v>2</v>
      </c>
      <c r="H22" s="466">
        <f t="shared" si="3"/>
        <v>0</v>
      </c>
      <c r="I22" s="271">
        <f t="shared" si="4"/>
        <v>0</v>
      </c>
      <c r="J22" s="279"/>
    </row>
    <row r="23" spans="1:10" s="36" customFormat="1">
      <c r="A23" s="209"/>
      <c r="B23" s="212" t="s">
        <v>182</v>
      </c>
      <c r="C23" s="213" t="s">
        <v>233</v>
      </c>
      <c r="D23" s="218" t="s">
        <v>234</v>
      </c>
      <c r="E23" s="215"/>
      <c r="F23" s="216" t="s">
        <v>8</v>
      </c>
      <c r="G23" s="303">
        <v>2</v>
      </c>
      <c r="H23" s="466">
        <f t="shared" si="3"/>
        <v>0</v>
      </c>
      <c r="I23" s="271">
        <f t="shared" si="4"/>
        <v>0</v>
      </c>
      <c r="J23" s="279"/>
    </row>
    <row r="24" spans="1:10" s="36" customFormat="1">
      <c r="A24" s="209"/>
      <c r="B24" s="212" t="s">
        <v>197</v>
      </c>
      <c r="C24" s="213"/>
      <c r="D24" s="218" t="s">
        <v>235</v>
      </c>
      <c r="E24" s="215"/>
      <c r="F24" s="216" t="s">
        <v>8</v>
      </c>
      <c r="G24" s="303">
        <f>G23</f>
        <v>2</v>
      </c>
      <c r="H24" s="466">
        <f t="shared" si="3"/>
        <v>0</v>
      </c>
      <c r="I24" s="271">
        <f t="shared" si="4"/>
        <v>0</v>
      </c>
      <c r="J24" s="279"/>
    </row>
    <row r="25" spans="1:10" s="36" customFormat="1">
      <c r="A25" s="209"/>
      <c r="B25" s="212" t="s">
        <v>292</v>
      </c>
      <c r="C25" s="213"/>
      <c r="D25" s="218" t="s">
        <v>236</v>
      </c>
      <c r="E25" s="215"/>
      <c r="F25" s="216" t="s">
        <v>8</v>
      </c>
      <c r="G25" s="303">
        <f>G23</f>
        <v>2</v>
      </c>
      <c r="H25" s="466">
        <f t="shared" si="3"/>
        <v>0</v>
      </c>
      <c r="I25" s="271">
        <f t="shared" si="4"/>
        <v>0</v>
      </c>
      <c r="J25" s="279"/>
    </row>
    <row r="26" spans="1:10" s="36" customFormat="1">
      <c r="A26" s="209"/>
      <c r="B26" s="212" t="s">
        <v>293</v>
      </c>
      <c r="C26" s="213"/>
      <c r="D26" s="219" t="s">
        <v>232</v>
      </c>
      <c r="E26" s="215"/>
      <c r="F26" s="216" t="s">
        <v>8</v>
      </c>
      <c r="G26" s="303">
        <f>G23</f>
        <v>2</v>
      </c>
      <c r="H26" s="466">
        <f t="shared" si="3"/>
        <v>0</v>
      </c>
      <c r="I26" s="271">
        <f t="shared" si="4"/>
        <v>0</v>
      </c>
      <c r="J26" s="279"/>
    </row>
    <row r="27" spans="1:10" s="36" customFormat="1">
      <c r="A27" s="209"/>
      <c r="B27" s="212" t="s">
        <v>294</v>
      </c>
      <c r="C27" s="213" t="s">
        <v>316</v>
      </c>
      <c r="D27" s="218" t="s">
        <v>317</v>
      </c>
      <c r="E27" s="273"/>
      <c r="F27" s="287" t="s">
        <v>8</v>
      </c>
      <c r="G27" s="304">
        <f>G16</f>
        <v>2</v>
      </c>
      <c r="H27" s="466">
        <f t="shared" si="3"/>
        <v>0</v>
      </c>
      <c r="I27" s="271">
        <f t="shared" si="4"/>
        <v>0</v>
      </c>
      <c r="J27" s="279"/>
    </row>
    <row r="28" spans="1:10" s="36" customFormat="1">
      <c r="A28" s="209"/>
      <c r="B28" s="212" t="s">
        <v>295</v>
      </c>
      <c r="C28" s="213"/>
      <c r="D28" s="218" t="s">
        <v>318</v>
      </c>
      <c r="E28" s="273"/>
      <c r="F28" s="287" t="s">
        <v>8</v>
      </c>
      <c r="G28" s="304">
        <f>G27</f>
        <v>2</v>
      </c>
      <c r="H28" s="466">
        <f t="shared" si="3"/>
        <v>0</v>
      </c>
      <c r="I28" s="271">
        <f t="shared" si="4"/>
        <v>0</v>
      </c>
      <c r="J28" s="279"/>
    </row>
    <row r="29" spans="1:10" s="36" customFormat="1">
      <c r="A29" s="209"/>
      <c r="B29" s="212" t="s">
        <v>296</v>
      </c>
      <c r="C29" s="213"/>
      <c r="D29" s="218"/>
      <c r="E29" s="273"/>
      <c r="F29" s="287"/>
      <c r="G29" s="304"/>
      <c r="H29" s="466">
        <f t="shared" si="3"/>
        <v>0</v>
      </c>
      <c r="I29" s="271">
        <f t="shared" si="4"/>
        <v>0</v>
      </c>
      <c r="J29" s="279"/>
    </row>
    <row r="30" spans="1:10" s="36" customFormat="1">
      <c r="A30" s="209"/>
      <c r="B30" s="212" t="s">
        <v>297</v>
      </c>
      <c r="C30" s="213"/>
      <c r="D30" s="218" t="s">
        <v>247</v>
      </c>
      <c r="E30" s="215"/>
      <c r="F30" s="216" t="s">
        <v>14</v>
      </c>
      <c r="G30" s="303">
        <v>4</v>
      </c>
      <c r="H30" s="466">
        <f t="shared" si="3"/>
        <v>0</v>
      </c>
      <c r="I30" s="271">
        <f t="shared" si="4"/>
        <v>0</v>
      </c>
      <c r="J30" s="279"/>
    </row>
    <row r="31" spans="1:10" s="36" customFormat="1">
      <c r="A31" s="210"/>
      <c r="B31" s="277">
        <v>3</v>
      </c>
      <c r="C31" s="270"/>
      <c r="D31" s="220" t="s">
        <v>248</v>
      </c>
      <c r="E31" s="221"/>
      <c r="F31" s="222"/>
      <c r="G31" s="302"/>
      <c r="H31" s="223"/>
      <c r="I31" s="223">
        <f>SUBTOTAL(9,I32:I40)</f>
        <v>0</v>
      </c>
      <c r="J31" s="278"/>
    </row>
    <row r="32" spans="1:10" s="36" customFormat="1" ht="39.6">
      <c r="A32" s="209"/>
      <c r="B32" s="212" t="s">
        <v>213</v>
      </c>
      <c r="C32" s="213"/>
      <c r="D32" s="272" t="s">
        <v>249</v>
      </c>
      <c r="E32" s="273"/>
      <c r="F32" s="287" t="s">
        <v>213</v>
      </c>
      <c r="G32" s="304" t="s">
        <v>213</v>
      </c>
      <c r="H32" s="224"/>
      <c r="I32" s="271"/>
      <c r="J32" s="280"/>
    </row>
    <row r="33" spans="1:10" s="36" customFormat="1">
      <c r="A33" s="209"/>
      <c r="B33" s="212" t="s">
        <v>171</v>
      </c>
      <c r="C33" s="213" t="s">
        <v>250</v>
      </c>
      <c r="D33" s="272" t="s">
        <v>251</v>
      </c>
      <c r="E33" s="273"/>
      <c r="F33" s="287" t="s">
        <v>11</v>
      </c>
      <c r="G33" s="304">
        <v>10</v>
      </c>
      <c r="H33" s="466">
        <f t="shared" ref="H33:H51" si="5">M33*L33</f>
        <v>0</v>
      </c>
      <c r="I33" s="271">
        <f t="shared" ref="I33:I51" si="6">H33*G33</f>
        <v>0</v>
      </c>
      <c r="J33" s="280"/>
    </row>
    <row r="34" spans="1:10" s="36" customFormat="1">
      <c r="A34" s="209"/>
      <c r="B34" s="212" t="s">
        <v>172</v>
      </c>
      <c r="C34" s="213"/>
      <c r="D34" s="272"/>
      <c r="E34" s="273"/>
      <c r="F34" s="287"/>
      <c r="G34" s="304"/>
      <c r="H34" s="466">
        <f t="shared" si="5"/>
        <v>0</v>
      </c>
      <c r="I34" s="271">
        <f t="shared" si="6"/>
        <v>0</v>
      </c>
      <c r="J34" s="280"/>
    </row>
    <row r="35" spans="1:10" s="36" customFormat="1">
      <c r="A35" s="209"/>
      <c r="B35" s="212" t="s">
        <v>173</v>
      </c>
      <c r="C35" s="213" t="s">
        <v>250</v>
      </c>
      <c r="D35" s="272" t="s">
        <v>256</v>
      </c>
      <c r="E35" s="273"/>
      <c r="F35" s="287" t="s">
        <v>257</v>
      </c>
      <c r="G35" s="304">
        <v>10</v>
      </c>
      <c r="H35" s="466">
        <f t="shared" si="5"/>
        <v>0</v>
      </c>
      <c r="I35" s="271">
        <f t="shared" si="6"/>
        <v>0</v>
      </c>
      <c r="J35" s="280"/>
    </row>
    <row r="36" spans="1:10" s="36" customFormat="1">
      <c r="A36" s="209"/>
      <c r="B36" s="212" t="s">
        <v>174</v>
      </c>
      <c r="C36" s="213"/>
      <c r="D36" s="272"/>
      <c r="E36" s="273"/>
      <c r="F36" s="287"/>
      <c r="G36" s="304"/>
      <c r="H36" s="466">
        <f t="shared" si="5"/>
        <v>0</v>
      </c>
      <c r="I36" s="271">
        <f t="shared" si="6"/>
        <v>0</v>
      </c>
      <c r="J36" s="280"/>
    </row>
    <row r="37" spans="1:10" s="36" customFormat="1">
      <c r="A37" s="209"/>
      <c r="B37" s="212" t="s">
        <v>175</v>
      </c>
      <c r="C37" s="213"/>
      <c r="D37" s="225" t="s">
        <v>258</v>
      </c>
      <c r="E37" s="288"/>
      <c r="F37" s="287" t="s">
        <v>8</v>
      </c>
      <c r="G37" s="304">
        <v>1</v>
      </c>
      <c r="H37" s="466">
        <f t="shared" si="5"/>
        <v>0</v>
      </c>
      <c r="I37" s="271">
        <f t="shared" si="6"/>
        <v>0</v>
      </c>
      <c r="J37" s="280"/>
    </row>
    <row r="38" spans="1:10" s="36" customFormat="1">
      <c r="A38" s="209"/>
      <c r="B38" s="212" t="s">
        <v>176</v>
      </c>
      <c r="C38" s="213"/>
      <c r="D38" s="219" t="s">
        <v>259</v>
      </c>
      <c r="E38" s="288"/>
      <c r="F38" s="287" t="s">
        <v>8</v>
      </c>
      <c r="G38" s="304">
        <v>1</v>
      </c>
      <c r="H38" s="466">
        <f t="shared" si="5"/>
        <v>0</v>
      </c>
      <c r="I38" s="271">
        <f t="shared" si="6"/>
        <v>0</v>
      </c>
      <c r="J38" s="280"/>
    </row>
    <row r="39" spans="1:10" s="36" customFormat="1">
      <c r="A39" s="209"/>
      <c r="B39" s="212" t="s">
        <v>187</v>
      </c>
      <c r="C39" s="213"/>
      <c r="D39" s="218" t="s">
        <v>720</v>
      </c>
      <c r="E39" s="215"/>
      <c r="F39" s="216" t="s">
        <v>8</v>
      </c>
      <c r="G39" s="266">
        <v>1</v>
      </c>
      <c r="H39" s="466">
        <f t="shared" si="5"/>
        <v>0</v>
      </c>
      <c r="I39" s="271">
        <f t="shared" si="6"/>
        <v>0</v>
      </c>
      <c r="J39" s="280"/>
    </row>
    <row r="40" spans="1:10" s="36" customFormat="1">
      <c r="A40" s="209"/>
      <c r="B40" s="212" t="s">
        <v>188</v>
      </c>
      <c r="C40" s="213"/>
      <c r="D40" s="225" t="s">
        <v>260</v>
      </c>
      <c r="E40" s="288"/>
      <c r="F40" s="287" t="s">
        <v>8</v>
      </c>
      <c r="G40" s="304">
        <v>1</v>
      </c>
      <c r="H40" s="466">
        <f t="shared" si="5"/>
        <v>0</v>
      </c>
      <c r="I40" s="271">
        <f t="shared" si="6"/>
        <v>0</v>
      </c>
      <c r="J40" s="280"/>
    </row>
    <row r="41" spans="1:10" s="36" customFormat="1">
      <c r="A41" s="210"/>
      <c r="B41" s="277">
        <v>4</v>
      </c>
      <c r="C41" s="270" t="s">
        <v>261</v>
      </c>
      <c r="D41" s="220" t="s">
        <v>23</v>
      </c>
      <c r="E41" s="221"/>
      <c r="F41" s="222"/>
      <c r="G41" s="302"/>
      <c r="H41" s="223"/>
      <c r="I41" s="223">
        <f>SUBTOTAL(9,I42:I51)</f>
        <v>0</v>
      </c>
      <c r="J41" s="278"/>
    </row>
    <row r="42" spans="1:10" s="36" customFormat="1">
      <c r="A42" s="209"/>
      <c r="B42" s="212" t="s">
        <v>137</v>
      </c>
      <c r="C42" s="213"/>
      <c r="D42" s="272" t="s">
        <v>262</v>
      </c>
      <c r="E42" s="273"/>
      <c r="F42" s="216" t="s">
        <v>8</v>
      </c>
      <c r="G42" s="303">
        <v>1</v>
      </c>
      <c r="H42" s="466">
        <f t="shared" si="5"/>
        <v>0</v>
      </c>
      <c r="I42" s="271">
        <f t="shared" si="6"/>
        <v>0</v>
      </c>
      <c r="J42" s="280"/>
    </row>
    <row r="43" spans="1:10" s="36" customFormat="1">
      <c r="A43" s="209"/>
      <c r="B43" s="212" t="s">
        <v>138</v>
      </c>
      <c r="C43" s="213"/>
      <c r="D43" s="272" t="s">
        <v>263</v>
      </c>
      <c r="E43" s="273"/>
      <c r="F43" s="216" t="s">
        <v>8</v>
      </c>
      <c r="G43" s="303">
        <v>1</v>
      </c>
      <c r="H43" s="466">
        <f t="shared" si="5"/>
        <v>0</v>
      </c>
      <c r="I43" s="271">
        <f t="shared" si="6"/>
        <v>0</v>
      </c>
      <c r="J43" s="280"/>
    </row>
    <row r="44" spans="1:10" s="211" customFormat="1" ht="15" customHeight="1">
      <c r="A44" s="209"/>
      <c r="B44" s="212" t="s">
        <v>139</v>
      </c>
      <c r="C44" s="213"/>
      <c r="D44" s="272" t="s">
        <v>264</v>
      </c>
      <c r="E44" s="273"/>
      <c r="F44" s="216" t="s">
        <v>8</v>
      </c>
      <c r="G44" s="303">
        <v>1</v>
      </c>
      <c r="H44" s="466">
        <f t="shared" si="5"/>
        <v>0</v>
      </c>
      <c r="I44" s="271">
        <f t="shared" si="6"/>
        <v>0</v>
      </c>
      <c r="J44" s="280"/>
    </row>
    <row r="45" spans="1:10">
      <c r="A45" s="209"/>
      <c r="B45" s="212" t="s">
        <v>140</v>
      </c>
      <c r="C45" s="213"/>
      <c r="D45" s="274" t="s">
        <v>265</v>
      </c>
      <c r="E45" s="273"/>
      <c r="F45" s="216" t="s">
        <v>8</v>
      </c>
      <c r="G45" s="303">
        <v>1</v>
      </c>
      <c r="H45" s="466">
        <f t="shared" si="5"/>
        <v>0</v>
      </c>
      <c r="I45" s="271">
        <f t="shared" si="6"/>
        <v>0</v>
      </c>
      <c r="J45" s="280"/>
    </row>
    <row r="46" spans="1:10">
      <c r="A46" s="209"/>
      <c r="B46" s="212" t="s">
        <v>141</v>
      </c>
      <c r="C46" s="213"/>
      <c r="D46" s="274" t="s">
        <v>266</v>
      </c>
      <c r="E46" s="273"/>
      <c r="F46" s="216" t="s">
        <v>8</v>
      </c>
      <c r="G46" s="303">
        <v>1</v>
      </c>
      <c r="H46" s="466">
        <f t="shared" si="5"/>
        <v>0</v>
      </c>
      <c r="I46" s="271">
        <f t="shared" si="6"/>
        <v>0</v>
      </c>
      <c r="J46" s="280"/>
    </row>
    <row r="47" spans="1:10">
      <c r="A47" s="209"/>
      <c r="B47" s="212" t="s">
        <v>142</v>
      </c>
      <c r="C47" s="213"/>
      <c r="D47" s="272" t="s">
        <v>267</v>
      </c>
      <c r="E47" s="273"/>
      <c r="F47" s="216" t="s">
        <v>8</v>
      </c>
      <c r="G47" s="303">
        <v>1</v>
      </c>
      <c r="H47" s="466">
        <f t="shared" si="5"/>
        <v>0</v>
      </c>
      <c r="I47" s="271">
        <f t="shared" si="6"/>
        <v>0</v>
      </c>
      <c r="J47" s="280"/>
    </row>
    <row r="48" spans="1:10">
      <c r="A48" s="209"/>
      <c r="B48" s="212" t="s">
        <v>170</v>
      </c>
      <c r="C48" s="213"/>
      <c r="D48" s="272" t="s">
        <v>268</v>
      </c>
      <c r="E48" s="273"/>
      <c r="F48" s="216" t="s">
        <v>8</v>
      </c>
      <c r="G48" s="303">
        <v>1</v>
      </c>
      <c r="H48" s="466">
        <f t="shared" si="5"/>
        <v>0</v>
      </c>
      <c r="I48" s="271">
        <f t="shared" si="6"/>
        <v>0</v>
      </c>
      <c r="J48" s="280"/>
    </row>
    <row r="49" spans="1:10">
      <c r="A49" s="209"/>
      <c r="B49" s="212" t="s">
        <v>306</v>
      </c>
      <c r="C49" s="213"/>
      <c r="D49" s="272" t="s">
        <v>269</v>
      </c>
      <c r="E49" s="273"/>
      <c r="F49" s="216" t="s">
        <v>8</v>
      </c>
      <c r="G49" s="303">
        <v>1</v>
      </c>
      <c r="H49" s="466">
        <f t="shared" si="5"/>
        <v>0</v>
      </c>
      <c r="I49" s="271">
        <f t="shared" si="6"/>
        <v>0</v>
      </c>
      <c r="J49" s="280"/>
    </row>
    <row r="50" spans="1:10">
      <c r="A50" s="209"/>
      <c r="B50" s="212" t="s">
        <v>307</v>
      </c>
      <c r="C50" s="213"/>
      <c r="D50" s="272" t="s">
        <v>270</v>
      </c>
      <c r="E50" s="273"/>
      <c r="F50" s="216" t="s">
        <v>8</v>
      </c>
      <c r="G50" s="303">
        <v>1</v>
      </c>
      <c r="H50" s="466">
        <f t="shared" si="5"/>
        <v>0</v>
      </c>
      <c r="I50" s="271">
        <f t="shared" si="6"/>
        <v>0</v>
      </c>
      <c r="J50" s="280"/>
    </row>
    <row r="51" spans="1:10" ht="13.8" thickBot="1">
      <c r="A51" s="209"/>
      <c r="B51" s="227" t="s">
        <v>308</v>
      </c>
      <c r="C51" s="228"/>
      <c r="D51" s="281" t="s">
        <v>271</v>
      </c>
      <c r="E51" s="282"/>
      <c r="F51" s="229" t="s">
        <v>8</v>
      </c>
      <c r="G51" s="305">
        <v>1</v>
      </c>
      <c r="H51" s="467">
        <f t="shared" si="5"/>
        <v>0</v>
      </c>
      <c r="I51" s="283">
        <f t="shared" si="6"/>
        <v>0</v>
      </c>
      <c r="J51" s="284"/>
    </row>
    <row r="52" spans="1:10" ht="13.8" thickBot="1">
      <c r="A52" s="153"/>
    </row>
    <row r="53" spans="1:10" ht="18" thickBot="1">
      <c r="A53" s="153"/>
      <c r="B53" s="230"/>
      <c r="C53" s="231"/>
      <c r="D53" s="19" t="s">
        <v>5</v>
      </c>
      <c r="E53" s="232"/>
      <c r="F53" s="233"/>
      <c r="G53" s="294"/>
      <c r="H53" s="234"/>
      <c r="I53" s="285">
        <f>SUBTOTAL(9,I12:I51)</f>
        <v>0</v>
      </c>
      <c r="J53" s="36"/>
    </row>
    <row r="54" spans="1:10" ht="13.8" thickBot="1">
      <c r="A54" s="153"/>
      <c r="B54" s="235"/>
      <c r="C54" s="236"/>
      <c r="D54" s="237"/>
      <c r="E54" s="238"/>
      <c r="F54" s="239"/>
      <c r="G54" s="295"/>
      <c r="H54" s="240"/>
      <c r="I54" s="240"/>
      <c r="J54" s="36"/>
    </row>
    <row r="55" spans="1:10" ht="13.8" thickBot="1">
      <c r="A55" s="153"/>
      <c r="B55" s="241"/>
      <c r="C55" s="242"/>
      <c r="D55" s="243" t="s">
        <v>47</v>
      </c>
      <c r="E55" s="244"/>
      <c r="F55" s="245"/>
      <c r="G55" s="296"/>
      <c r="H55" s="246"/>
      <c r="I55" s="247"/>
      <c r="J55" s="36"/>
    </row>
    <row r="56" spans="1:10">
      <c r="B56" s="248"/>
      <c r="C56" s="249"/>
      <c r="D56" s="250"/>
      <c r="E56" s="250"/>
      <c r="F56" s="251"/>
      <c r="G56" s="297"/>
      <c r="H56" s="252"/>
      <c r="I56" s="253"/>
      <c r="J56" s="36"/>
    </row>
    <row r="57" spans="1:10">
      <c r="A57" s="153"/>
      <c r="B57" s="254"/>
      <c r="C57" s="235" t="s">
        <v>272</v>
      </c>
      <c r="D57" s="568" t="s">
        <v>273</v>
      </c>
      <c r="E57" s="568"/>
      <c r="F57" s="568"/>
      <c r="G57" s="568"/>
      <c r="H57" s="255"/>
      <c r="I57" s="256"/>
      <c r="J57" s="36"/>
    </row>
    <row r="58" spans="1:10">
      <c r="A58" s="153"/>
      <c r="B58" s="254"/>
      <c r="C58" s="235" t="s">
        <v>274</v>
      </c>
      <c r="D58" s="568" t="s">
        <v>275</v>
      </c>
      <c r="E58" s="568"/>
      <c r="F58" s="568"/>
      <c r="G58" s="568"/>
      <c r="H58" s="255"/>
      <c r="I58" s="256"/>
      <c r="J58" s="36"/>
    </row>
    <row r="59" spans="1:10">
      <c r="A59" s="153"/>
      <c r="B59" s="254"/>
      <c r="C59" s="235" t="s">
        <v>276</v>
      </c>
      <c r="D59" s="568" t="s">
        <v>277</v>
      </c>
      <c r="E59" s="568"/>
      <c r="F59" s="568"/>
      <c r="G59" s="568"/>
      <c r="H59" s="255"/>
      <c r="I59" s="256"/>
      <c r="J59" s="36"/>
    </row>
    <row r="60" spans="1:10">
      <c r="A60" s="153"/>
      <c r="B60" s="254"/>
      <c r="C60" s="235" t="s">
        <v>278</v>
      </c>
      <c r="D60" s="567" t="s">
        <v>279</v>
      </c>
      <c r="E60" s="567"/>
      <c r="F60" s="567"/>
      <c r="G60" s="567"/>
      <c r="H60" s="257"/>
      <c r="I60" s="256"/>
      <c r="J60" s="36"/>
    </row>
    <row r="61" spans="1:10">
      <c r="A61" s="153"/>
      <c r="B61" s="254"/>
      <c r="C61" s="235" t="s">
        <v>280</v>
      </c>
      <c r="D61" s="567" t="s">
        <v>281</v>
      </c>
      <c r="E61" s="567"/>
      <c r="F61" s="567"/>
      <c r="G61" s="567"/>
      <c r="H61" s="257"/>
      <c r="I61" s="256"/>
      <c r="J61" s="36"/>
    </row>
    <row r="62" spans="1:10">
      <c r="A62" s="153"/>
      <c r="B62" s="254"/>
      <c r="C62" s="235" t="s">
        <v>282</v>
      </c>
      <c r="D62" s="567" t="s">
        <v>283</v>
      </c>
      <c r="E62" s="567"/>
      <c r="F62" s="567"/>
      <c r="G62" s="567"/>
      <c r="H62" s="257"/>
      <c r="I62" s="256"/>
      <c r="J62" s="36"/>
    </row>
    <row r="63" spans="1:10">
      <c r="A63" s="153"/>
      <c r="B63" s="254"/>
      <c r="C63" s="235" t="s">
        <v>284</v>
      </c>
      <c r="D63" s="567" t="s">
        <v>285</v>
      </c>
      <c r="E63" s="567"/>
      <c r="F63" s="567"/>
      <c r="G63" s="567"/>
      <c r="H63" s="257"/>
      <c r="I63" s="256"/>
      <c r="J63" s="36"/>
    </row>
    <row r="64" spans="1:10">
      <c r="A64" s="153"/>
      <c r="B64" s="254"/>
      <c r="C64" s="235" t="s">
        <v>286</v>
      </c>
      <c r="D64" s="567" t="s">
        <v>287</v>
      </c>
      <c r="E64" s="567"/>
      <c r="F64" s="567"/>
      <c r="G64" s="567"/>
      <c r="H64" s="257"/>
      <c r="I64" s="256"/>
      <c r="J64" s="36"/>
    </row>
    <row r="65" spans="1:10">
      <c r="A65" s="153"/>
      <c r="B65" s="254"/>
      <c r="C65" s="235" t="s">
        <v>288</v>
      </c>
      <c r="D65" s="567" t="s">
        <v>289</v>
      </c>
      <c r="E65" s="567"/>
      <c r="F65" s="567"/>
      <c r="G65" s="567"/>
      <c r="H65" s="257"/>
      <c r="I65" s="256"/>
      <c r="J65" s="36"/>
    </row>
    <row r="66" spans="1:10" ht="13.8" thickBot="1">
      <c r="B66" s="258"/>
      <c r="C66" s="259"/>
      <c r="D66" s="51"/>
      <c r="E66" s="51"/>
      <c r="F66" s="133"/>
      <c r="G66" s="298"/>
      <c r="H66" s="81"/>
      <c r="I66" s="67"/>
      <c r="J66" s="36"/>
    </row>
    <row r="70" spans="1:10" s="211" customFormat="1" ht="15" customHeight="1">
      <c r="A70" s="174"/>
      <c r="B70" s="174"/>
      <c r="C70" s="175"/>
      <c r="D70" s="174"/>
      <c r="E70" s="174"/>
      <c r="F70" s="174"/>
      <c r="G70" s="299"/>
      <c r="H70" s="174"/>
      <c r="I70" s="174"/>
      <c r="J70" s="174"/>
    </row>
    <row r="81" spans="1:10" ht="15" customHeight="1"/>
    <row r="82" spans="1:10" s="36" customFormat="1" ht="24" customHeight="1">
      <c r="A82" s="174"/>
      <c r="B82" s="174"/>
      <c r="C82" s="175"/>
      <c r="D82" s="174"/>
      <c r="E82" s="174"/>
      <c r="F82" s="174"/>
      <c r="G82" s="299"/>
      <c r="H82" s="174"/>
      <c r="I82" s="174"/>
      <c r="J82" s="174"/>
    </row>
    <row r="83" spans="1:10" s="36" customFormat="1" ht="15" customHeight="1">
      <c r="A83" s="174"/>
      <c r="B83" s="174"/>
      <c r="C83" s="175"/>
      <c r="D83" s="174"/>
      <c r="E83" s="174"/>
      <c r="F83" s="174"/>
      <c r="G83" s="299"/>
      <c r="H83" s="174"/>
      <c r="I83" s="174"/>
      <c r="J83" s="174"/>
    </row>
    <row r="84" spans="1:10" s="36" customFormat="1" ht="15" customHeight="1">
      <c r="A84" s="174"/>
      <c r="B84" s="174"/>
      <c r="C84" s="175"/>
      <c r="D84" s="174"/>
      <c r="E84" s="174"/>
      <c r="F84" s="174"/>
      <c r="G84" s="299"/>
      <c r="H84" s="174"/>
      <c r="I84" s="174"/>
      <c r="J84" s="174"/>
    </row>
    <row r="85" spans="1:10" s="36" customFormat="1" ht="15" customHeight="1">
      <c r="A85" s="174"/>
      <c r="B85" s="174"/>
      <c r="C85" s="175"/>
      <c r="D85" s="174"/>
      <c r="E85" s="174"/>
      <c r="F85" s="174"/>
      <c r="G85" s="299"/>
      <c r="H85" s="174"/>
      <c r="I85" s="174"/>
      <c r="J85" s="174"/>
    </row>
    <row r="86" spans="1:10" s="36" customFormat="1">
      <c r="A86" s="174"/>
      <c r="B86" s="174"/>
      <c r="C86" s="175"/>
      <c r="D86" s="174"/>
      <c r="E86" s="174"/>
      <c r="F86" s="174"/>
      <c r="G86" s="299"/>
      <c r="H86" s="174"/>
      <c r="I86" s="174"/>
      <c r="J86" s="174"/>
    </row>
    <row r="87" spans="1:10" s="36" customFormat="1">
      <c r="A87" s="174"/>
      <c r="B87" s="174"/>
      <c r="C87" s="175"/>
      <c r="D87" s="174"/>
      <c r="E87" s="174"/>
      <c r="F87" s="174"/>
      <c r="G87" s="299"/>
      <c r="H87" s="174"/>
      <c r="I87" s="174"/>
      <c r="J87" s="174"/>
    </row>
    <row r="88" spans="1:10" s="36" customFormat="1">
      <c r="A88" s="174"/>
      <c r="B88" s="174"/>
      <c r="C88" s="175"/>
      <c r="D88" s="174"/>
      <c r="E88" s="174"/>
      <c r="F88" s="174"/>
      <c r="G88" s="299"/>
      <c r="H88" s="174"/>
      <c r="I88" s="174"/>
      <c r="J88" s="174"/>
    </row>
    <row r="89" spans="1:10" s="36" customFormat="1" ht="30.6" customHeight="1">
      <c r="A89" s="174"/>
      <c r="B89" s="174"/>
      <c r="C89" s="175"/>
      <c r="D89" s="174"/>
      <c r="E89" s="174"/>
      <c r="F89" s="174"/>
      <c r="G89" s="299"/>
      <c r="H89" s="174"/>
      <c r="I89" s="174"/>
      <c r="J89" s="174"/>
    </row>
    <row r="90" spans="1:10" s="36" customFormat="1" ht="28.35" customHeight="1">
      <c r="A90" s="174"/>
      <c r="B90" s="174"/>
      <c r="C90" s="175"/>
      <c r="D90" s="174"/>
      <c r="E90" s="174"/>
      <c r="F90" s="174"/>
      <c r="G90" s="299"/>
      <c r="H90" s="174"/>
      <c r="I90" s="174"/>
      <c r="J90" s="174"/>
    </row>
    <row r="91" spans="1:10" s="36" customFormat="1" ht="38.1" customHeight="1">
      <c r="A91" s="174"/>
      <c r="B91" s="174"/>
      <c r="C91" s="175"/>
      <c r="D91" s="174"/>
      <c r="E91" s="174"/>
      <c r="F91" s="174"/>
      <c r="G91" s="299"/>
      <c r="H91" s="174"/>
      <c r="I91" s="174"/>
      <c r="J91" s="174"/>
    </row>
    <row r="92" spans="1:10" s="36" customFormat="1" ht="12.75" customHeight="1">
      <c r="A92" s="174"/>
      <c r="B92" s="174"/>
      <c r="C92" s="175"/>
      <c r="D92" s="174"/>
      <c r="E92" s="174"/>
      <c r="F92" s="174"/>
      <c r="G92" s="299"/>
      <c r="H92" s="174"/>
      <c r="I92" s="174"/>
      <c r="J92" s="174"/>
    </row>
    <row r="93" spans="1:10" s="36" customFormat="1" ht="12.75" customHeight="1">
      <c r="A93" s="174"/>
      <c r="B93" s="174"/>
      <c r="C93" s="175"/>
      <c r="D93" s="174"/>
      <c r="E93" s="174"/>
      <c r="F93" s="174"/>
      <c r="G93" s="299"/>
      <c r="H93" s="174"/>
      <c r="I93" s="174"/>
      <c r="J93" s="174"/>
    </row>
    <row r="94" spans="1:10" s="36" customFormat="1" ht="42.6" customHeight="1">
      <c r="A94" s="174"/>
      <c r="B94" s="174"/>
      <c r="C94" s="175"/>
      <c r="D94" s="174"/>
      <c r="E94" s="174"/>
      <c r="F94" s="174"/>
      <c r="G94" s="299"/>
      <c r="H94" s="174"/>
      <c r="I94" s="174"/>
      <c r="J94" s="174"/>
    </row>
    <row r="95" spans="1:10" s="36" customFormat="1">
      <c r="A95" s="174"/>
      <c r="B95" s="174"/>
      <c r="C95" s="175"/>
      <c r="D95" s="174"/>
      <c r="E95" s="174"/>
      <c r="F95" s="174"/>
      <c r="G95" s="299"/>
      <c r="H95" s="174"/>
      <c r="I95" s="174"/>
      <c r="J95" s="174"/>
    </row>
  </sheetData>
  <mergeCells count="10">
    <mergeCell ref="E6:F6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</mergeCells>
  <phoneticPr fontId="36" type="noConversion"/>
  <conditionalFormatting sqref="F13:F16">
    <cfRule type="expression" dxfId="12" priority="7">
      <formula>IF(D13&gt;0,F13="")</formula>
    </cfRule>
  </conditionalFormatting>
  <conditionalFormatting sqref="F18:F30">
    <cfRule type="expression" dxfId="11" priority="6">
      <formula>IF(D18&gt;0,F18="")</formula>
    </cfRule>
  </conditionalFormatting>
  <conditionalFormatting sqref="F32:F40">
    <cfRule type="expression" dxfId="10" priority="5">
      <formula>IF(D32&gt;0,F32="")</formula>
    </cfRule>
  </conditionalFormatting>
  <conditionalFormatting sqref="F42:F51">
    <cfRule type="expression" dxfId="9" priority="4">
      <formula>IF(D42&gt;0,F42="")</formula>
    </cfRule>
  </conditionalFormatting>
  <conditionalFormatting sqref="G13:G16 G18:G30">
    <cfRule type="expression" dxfId="8" priority="2">
      <formula>IF(D13&gt;0,G13="")</formula>
    </cfRule>
  </conditionalFormatting>
  <conditionalFormatting sqref="G32:G40">
    <cfRule type="expression" dxfId="7" priority="1">
      <formula>IF(D32&gt;0,G32="")</formula>
    </cfRule>
  </conditionalFormatting>
  <conditionalFormatting sqref="G42:G51">
    <cfRule type="expression" dxfId="6" priority="3">
      <formula>IF(D42&gt;0,G42="")</formula>
    </cfRule>
  </conditionalFormatting>
  <pageMargins left="0.70866141732283472" right="0.70866141732283472" top="0.55118110236220474" bottom="0.78740157480314965" header="0.31496062992125984" footer="0.31496062992125984"/>
  <pageSetup paperSize="9" scale="49" fitToHeight="0" orientation="portrait" r:id="rId1"/>
  <headerFooter>
    <oddFooter>Stránka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AFCA-D4A9-4483-BC6D-A20451D2557F}">
  <dimension ref="A1:J95"/>
  <sheetViews>
    <sheetView view="pageBreakPreview" zoomScaleNormal="100" zoomScaleSheetLayoutView="100" workbookViewId="0">
      <selection activeCell="D14" sqref="D14"/>
    </sheetView>
  </sheetViews>
  <sheetFormatPr defaultRowHeight="14.4"/>
  <cols>
    <col min="1" max="1" width="1.6640625" style="174" customWidth="1"/>
    <col min="2" max="2" width="11.44140625" style="174" bestFit="1" customWidth="1"/>
    <col min="3" max="3" width="8.6640625" style="175"/>
    <col min="4" max="4" width="71.5546875" style="174" bestFit="1" customWidth="1"/>
    <col min="5" max="5" width="13.6640625" style="174" customWidth="1"/>
    <col min="6" max="6" width="8.6640625" style="174"/>
    <col min="7" max="7" width="8.6640625" style="299"/>
    <col min="8" max="8" width="15.6640625" style="174" customWidth="1"/>
    <col min="9" max="9" width="19.6640625" style="174" customWidth="1"/>
    <col min="10" max="10" width="15.6640625" style="174" customWidth="1"/>
  </cols>
  <sheetData>
    <row r="1" spans="1:10" ht="15" thickBot="1">
      <c r="A1" s="174" t="s">
        <v>213</v>
      </c>
    </row>
    <row r="2" spans="1:10">
      <c r="A2" s="176"/>
      <c r="B2" s="177" t="s">
        <v>213</v>
      </c>
      <c r="C2" s="178"/>
      <c r="D2" s="179"/>
      <c r="E2" s="179"/>
      <c r="F2" s="180"/>
      <c r="G2" s="289"/>
      <c r="H2" s="181"/>
      <c r="I2" s="182"/>
    </row>
    <row r="3" spans="1:10">
      <c r="A3" s="176"/>
      <c r="B3" s="183"/>
      <c r="C3" s="184"/>
      <c r="D3" s="185"/>
      <c r="E3" s="186" t="s">
        <v>57</v>
      </c>
      <c r="F3" s="187"/>
      <c r="G3" s="291"/>
      <c r="H3" s="188"/>
      <c r="I3" s="189"/>
    </row>
    <row r="4" spans="1:10">
      <c r="A4" s="176"/>
      <c r="B4" s="183"/>
      <c r="C4" s="184"/>
      <c r="D4" s="185"/>
      <c r="E4" s="44" t="s">
        <v>58</v>
      </c>
      <c r="F4" s="187"/>
      <c r="G4" s="290"/>
      <c r="H4" s="71"/>
      <c r="I4" s="56" t="s">
        <v>50</v>
      </c>
    </row>
    <row r="5" spans="1:10">
      <c r="A5" s="176"/>
      <c r="B5" s="183"/>
      <c r="C5" s="184"/>
      <c r="D5" s="185"/>
      <c r="E5" s="44" t="s">
        <v>214</v>
      </c>
      <c r="F5" s="187"/>
      <c r="G5" s="290"/>
      <c r="H5" s="71"/>
      <c r="I5" s="56" t="s">
        <v>52</v>
      </c>
    </row>
    <row r="6" spans="1:10">
      <c r="A6" s="176"/>
      <c r="B6" s="183"/>
      <c r="C6" s="184"/>
      <c r="D6" s="185"/>
      <c r="E6" s="549" t="s">
        <v>215</v>
      </c>
      <c r="F6" s="549"/>
      <c r="G6" s="291"/>
      <c r="H6" s="72"/>
      <c r="I6" s="190" t="s">
        <v>0</v>
      </c>
    </row>
    <row r="7" spans="1:10" ht="15" thickBot="1">
      <c r="A7" s="176"/>
      <c r="B7" s="191"/>
      <c r="C7" s="192"/>
      <c r="D7" s="193"/>
      <c r="E7" s="193"/>
      <c r="F7" s="194"/>
      <c r="G7" s="292"/>
      <c r="H7" s="195"/>
      <c r="I7" s="196"/>
    </row>
    <row r="8" spans="1:10" ht="15" thickBot="1">
      <c r="A8" s="176"/>
    </row>
    <row r="9" spans="1:10" ht="23.4" thickBot="1">
      <c r="A9" s="176"/>
      <c r="B9" s="197"/>
      <c r="C9" s="198"/>
      <c r="D9" s="199" t="s">
        <v>323</v>
      </c>
      <c r="E9" s="199"/>
      <c r="F9" s="199"/>
      <c r="G9" s="293"/>
      <c r="H9" s="200"/>
      <c r="I9" s="201"/>
      <c r="J9" s="202"/>
    </row>
    <row r="10" spans="1:10" ht="18" thickBot="1">
      <c r="A10" s="203"/>
      <c r="B10" s="104"/>
      <c r="C10" s="104"/>
      <c r="D10" s="204"/>
      <c r="E10" s="205"/>
      <c r="F10" s="205"/>
      <c r="G10" s="300"/>
      <c r="H10" s="207"/>
      <c r="I10" s="207"/>
      <c r="J10" s="208"/>
    </row>
    <row r="11" spans="1:10" ht="27.6">
      <c r="A11" s="209"/>
      <c r="B11" s="93" t="s">
        <v>1</v>
      </c>
      <c r="C11" s="94" t="s">
        <v>216</v>
      </c>
      <c r="D11" s="94" t="s">
        <v>2</v>
      </c>
      <c r="E11" s="94" t="s">
        <v>217</v>
      </c>
      <c r="F11" s="95" t="s">
        <v>3</v>
      </c>
      <c r="G11" s="96" t="s">
        <v>4</v>
      </c>
      <c r="H11" s="97" t="s">
        <v>60</v>
      </c>
      <c r="I11" s="138" t="s">
        <v>5</v>
      </c>
      <c r="J11" s="276" t="s">
        <v>218</v>
      </c>
    </row>
    <row r="12" spans="1:10">
      <c r="A12" s="210"/>
      <c r="B12" s="277">
        <v>1</v>
      </c>
      <c r="C12" s="270"/>
      <c r="D12" s="220" t="s">
        <v>219</v>
      </c>
      <c r="E12" s="221" t="s">
        <v>220</v>
      </c>
      <c r="F12" s="222" t="s">
        <v>220</v>
      </c>
      <c r="G12" s="302" t="s">
        <v>220</v>
      </c>
      <c r="H12" s="223"/>
      <c r="I12" s="223">
        <f>SUBTOTAL(9,I13:I18)</f>
        <v>0</v>
      </c>
      <c r="J12" s="278"/>
    </row>
    <row r="13" spans="1:10" ht="39.6">
      <c r="A13" s="209"/>
      <c r="B13" s="212" t="s">
        <v>213</v>
      </c>
      <c r="C13" s="213"/>
      <c r="D13" s="214" t="s">
        <v>221</v>
      </c>
      <c r="E13" s="215"/>
      <c r="F13" s="216" t="s">
        <v>213</v>
      </c>
      <c r="G13" s="303" t="s">
        <v>213</v>
      </c>
      <c r="H13" s="217"/>
      <c r="I13" s="271"/>
      <c r="J13" s="279"/>
    </row>
    <row r="14" spans="1:10">
      <c r="A14" s="209"/>
      <c r="B14" s="212" t="s">
        <v>156</v>
      </c>
      <c r="C14" s="213"/>
      <c r="D14" s="272" t="s">
        <v>222</v>
      </c>
      <c r="E14" s="273"/>
      <c r="F14" s="287" t="s">
        <v>8</v>
      </c>
      <c r="G14" s="304">
        <v>3</v>
      </c>
      <c r="H14" s="466"/>
      <c r="I14" s="271">
        <f>H14*G14</f>
        <v>0</v>
      </c>
      <c r="J14" s="279"/>
    </row>
    <row r="15" spans="1:10">
      <c r="A15" s="209"/>
      <c r="B15" s="212" t="s">
        <v>157</v>
      </c>
      <c r="C15" s="213"/>
      <c r="D15" s="272" t="s">
        <v>223</v>
      </c>
      <c r="E15" s="273"/>
      <c r="F15" s="287" t="s">
        <v>8</v>
      </c>
      <c r="G15" s="304">
        <v>1</v>
      </c>
      <c r="H15" s="466"/>
      <c r="I15" s="271">
        <f t="shared" ref="I15:I18" si="0">H15*G15</f>
        <v>0</v>
      </c>
      <c r="J15" s="279"/>
    </row>
    <row r="16" spans="1:10">
      <c r="A16" s="209"/>
      <c r="B16" s="212" t="s">
        <v>290</v>
      </c>
      <c r="C16" s="213"/>
      <c r="D16" s="272" t="s">
        <v>225</v>
      </c>
      <c r="E16" s="273"/>
      <c r="F16" s="287" t="s">
        <v>8</v>
      </c>
      <c r="G16" s="304">
        <v>3</v>
      </c>
      <c r="H16" s="466"/>
      <c r="I16" s="271">
        <f t="shared" si="0"/>
        <v>0</v>
      </c>
      <c r="J16" s="279"/>
    </row>
    <row r="17" spans="1:10">
      <c r="A17" s="209"/>
      <c r="B17" s="212" t="s">
        <v>291</v>
      </c>
      <c r="C17" s="213"/>
      <c r="D17" s="272" t="s">
        <v>312</v>
      </c>
      <c r="E17" s="273"/>
      <c r="F17" s="287" t="s">
        <v>8</v>
      </c>
      <c r="G17" s="304">
        <v>3</v>
      </c>
      <c r="H17" s="466"/>
      <c r="I17" s="271">
        <f t="shared" si="0"/>
        <v>0</v>
      </c>
      <c r="J17" s="279"/>
    </row>
    <row r="18" spans="1:10">
      <c r="A18" s="209"/>
      <c r="B18" s="212" t="s">
        <v>322</v>
      </c>
      <c r="C18" s="213"/>
      <c r="D18" s="272" t="s">
        <v>313</v>
      </c>
      <c r="E18" s="273"/>
      <c r="F18" s="287" t="s">
        <v>8</v>
      </c>
      <c r="G18" s="304">
        <v>1</v>
      </c>
      <c r="H18" s="466"/>
      <c r="I18" s="271">
        <f t="shared" si="0"/>
        <v>0</v>
      </c>
      <c r="J18" s="279"/>
    </row>
    <row r="19" spans="1:10">
      <c r="A19" s="210"/>
      <c r="B19" s="277">
        <v>2</v>
      </c>
      <c r="C19" s="270"/>
      <c r="D19" s="220" t="s">
        <v>226</v>
      </c>
      <c r="E19" s="221" t="s">
        <v>220</v>
      </c>
      <c r="F19" s="222" t="s">
        <v>220</v>
      </c>
      <c r="G19" s="302" t="s">
        <v>220</v>
      </c>
      <c r="H19" s="223"/>
      <c r="I19" s="223">
        <f>SUBTOTAL(9,I20:I43)</f>
        <v>0</v>
      </c>
      <c r="J19" s="278"/>
    </row>
    <row r="20" spans="1:10">
      <c r="A20" s="209"/>
      <c r="B20" s="212" t="s">
        <v>177</v>
      </c>
      <c r="C20" s="213"/>
      <c r="D20" s="214" t="s">
        <v>227</v>
      </c>
      <c r="E20" s="215"/>
      <c r="F20" s="216" t="s">
        <v>213</v>
      </c>
      <c r="G20" s="303" t="s">
        <v>213</v>
      </c>
      <c r="H20" s="217"/>
      <c r="I20" s="271" t="str">
        <f t="shared" ref="I20" si="1">IF(H20&gt;0,H20*G20,"")</f>
        <v/>
      </c>
      <c r="J20" s="279"/>
    </row>
    <row r="21" spans="1:10">
      <c r="A21" s="209"/>
      <c r="B21" s="212" t="s">
        <v>178</v>
      </c>
      <c r="C21" s="213" t="s">
        <v>228</v>
      </c>
      <c r="D21" s="218" t="s">
        <v>229</v>
      </c>
      <c r="E21" s="215"/>
      <c r="F21" s="216" t="s">
        <v>8</v>
      </c>
      <c r="G21" s="303">
        <f>G17</f>
        <v>3</v>
      </c>
      <c r="H21" s="466"/>
      <c r="I21" s="271">
        <f t="shared" ref="I21:I43" si="2">H21*G21</f>
        <v>0</v>
      </c>
      <c r="J21" s="279"/>
    </row>
    <row r="22" spans="1:10">
      <c r="A22" s="209"/>
      <c r="B22" s="212" t="s">
        <v>179</v>
      </c>
      <c r="C22" s="213"/>
      <c r="D22" s="218" t="s">
        <v>230</v>
      </c>
      <c r="E22" s="215"/>
      <c r="F22" s="216" t="s">
        <v>8</v>
      </c>
      <c r="G22" s="303">
        <f>G21</f>
        <v>3</v>
      </c>
      <c r="H22" s="466"/>
      <c r="I22" s="271">
        <f t="shared" si="2"/>
        <v>0</v>
      </c>
      <c r="J22" s="279"/>
    </row>
    <row r="23" spans="1:10">
      <c r="A23" s="209"/>
      <c r="B23" s="212" t="s">
        <v>180</v>
      </c>
      <c r="C23" s="213"/>
      <c r="D23" s="219" t="s">
        <v>231</v>
      </c>
      <c r="E23" s="215"/>
      <c r="F23" s="216" t="s">
        <v>8</v>
      </c>
      <c r="G23" s="303">
        <f>G21</f>
        <v>3</v>
      </c>
      <c r="H23" s="466"/>
      <c r="I23" s="271">
        <f t="shared" si="2"/>
        <v>0</v>
      </c>
      <c r="J23" s="279"/>
    </row>
    <row r="24" spans="1:10">
      <c r="A24" s="209"/>
      <c r="B24" s="212" t="s">
        <v>181</v>
      </c>
      <c r="C24" s="213"/>
      <c r="D24" s="219" t="s">
        <v>232</v>
      </c>
      <c r="E24" s="215"/>
      <c r="F24" s="216" t="s">
        <v>8</v>
      </c>
      <c r="G24" s="303">
        <f>G21</f>
        <v>3</v>
      </c>
      <c r="H24" s="466"/>
      <c r="I24" s="271">
        <f t="shared" si="2"/>
        <v>0</v>
      </c>
      <c r="J24" s="279"/>
    </row>
    <row r="25" spans="1:10">
      <c r="A25" s="209"/>
      <c r="B25" s="212" t="s">
        <v>182</v>
      </c>
      <c r="C25" s="213" t="s">
        <v>233</v>
      </c>
      <c r="D25" s="218" t="s">
        <v>234</v>
      </c>
      <c r="E25" s="215"/>
      <c r="F25" s="216" t="s">
        <v>8</v>
      </c>
      <c r="G25" s="303">
        <v>3</v>
      </c>
      <c r="H25" s="466"/>
      <c r="I25" s="271">
        <f t="shared" si="2"/>
        <v>0</v>
      </c>
      <c r="J25" s="279"/>
    </row>
    <row r="26" spans="1:10">
      <c r="A26" s="209"/>
      <c r="B26" s="212" t="s">
        <v>197</v>
      </c>
      <c r="C26" s="213"/>
      <c r="D26" s="218" t="s">
        <v>235</v>
      </c>
      <c r="E26" s="215"/>
      <c r="F26" s="216" t="s">
        <v>8</v>
      </c>
      <c r="G26" s="303">
        <f>G25</f>
        <v>3</v>
      </c>
      <c r="H26" s="466"/>
      <c r="I26" s="271">
        <f t="shared" si="2"/>
        <v>0</v>
      </c>
      <c r="J26" s="279"/>
    </row>
    <row r="27" spans="1:10">
      <c r="A27" s="209"/>
      <c r="B27" s="212" t="s">
        <v>292</v>
      </c>
      <c r="C27" s="213"/>
      <c r="D27" s="218" t="s">
        <v>236</v>
      </c>
      <c r="E27" s="215"/>
      <c r="F27" s="216" t="s">
        <v>8</v>
      </c>
      <c r="G27" s="303">
        <f>G25</f>
        <v>3</v>
      </c>
      <c r="H27" s="466"/>
      <c r="I27" s="271">
        <f t="shared" si="2"/>
        <v>0</v>
      </c>
      <c r="J27" s="279"/>
    </row>
    <row r="28" spans="1:10">
      <c r="A28" s="209"/>
      <c r="B28" s="212" t="s">
        <v>293</v>
      </c>
      <c r="C28" s="213"/>
      <c r="D28" s="219" t="s">
        <v>232</v>
      </c>
      <c r="E28" s="215"/>
      <c r="F28" s="216" t="s">
        <v>8</v>
      </c>
      <c r="G28" s="303">
        <f>G25</f>
        <v>3</v>
      </c>
      <c r="H28" s="466"/>
      <c r="I28" s="271">
        <f t="shared" si="2"/>
        <v>0</v>
      </c>
      <c r="J28" s="279"/>
    </row>
    <row r="29" spans="1:10">
      <c r="A29" s="209"/>
      <c r="B29" s="212" t="s">
        <v>294</v>
      </c>
      <c r="C29" s="213" t="s">
        <v>314</v>
      </c>
      <c r="D29" s="218" t="s">
        <v>315</v>
      </c>
      <c r="E29" s="215"/>
      <c r="F29" s="216" t="s">
        <v>8</v>
      </c>
      <c r="G29" s="303">
        <v>1</v>
      </c>
      <c r="H29" s="466"/>
      <c r="I29" s="271">
        <f t="shared" si="2"/>
        <v>0</v>
      </c>
      <c r="J29" s="578"/>
    </row>
    <row r="30" spans="1:10">
      <c r="A30" s="209"/>
      <c r="B30" s="212" t="s">
        <v>295</v>
      </c>
      <c r="C30" s="213"/>
      <c r="D30" s="218" t="s">
        <v>239</v>
      </c>
      <c r="E30" s="215"/>
      <c r="F30" s="216" t="s">
        <v>8</v>
      </c>
      <c r="G30" s="303">
        <v>1</v>
      </c>
      <c r="H30" s="466"/>
      <c r="I30" s="271">
        <f t="shared" si="2"/>
        <v>0</v>
      </c>
      <c r="J30" s="279"/>
    </row>
    <row r="31" spans="1:10">
      <c r="A31" s="209"/>
      <c r="B31" s="212" t="s">
        <v>296</v>
      </c>
      <c r="C31" s="213"/>
      <c r="D31" s="218" t="s">
        <v>240</v>
      </c>
      <c r="E31" s="215"/>
      <c r="F31" s="216" t="s">
        <v>8</v>
      </c>
      <c r="G31" s="303">
        <v>1</v>
      </c>
      <c r="H31" s="466"/>
      <c r="I31" s="271">
        <f t="shared" si="2"/>
        <v>0</v>
      </c>
      <c r="J31" s="279"/>
    </row>
    <row r="32" spans="1:10">
      <c r="A32" s="209"/>
      <c r="B32" s="212" t="s">
        <v>297</v>
      </c>
      <c r="C32" s="213"/>
      <c r="D32" s="218" t="s">
        <v>241</v>
      </c>
      <c r="E32" s="215"/>
      <c r="F32" s="216" t="s">
        <v>8</v>
      </c>
      <c r="G32" s="303">
        <v>1</v>
      </c>
      <c r="H32" s="466"/>
      <c r="I32" s="271">
        <f t="shared" si="2"/>
        <v>0</v>
      </c>
      <c r="J32" s="578"/>
    </row>
    <row r="33" spans="1:10">
      <c r="A33" s="209"/>
      <c r="B33" s="212" t="s">
        <v>298</v>
      </c>
      <c r="C33" s="213"/>
      <c r="D33" s="218" t="s">
        <v>242</v>
      </c>
      <c r="E33" s="215"/>
      <c r="F33" s="216" t="s">
        <v>8</v>
      </c>
      <c r="G33" s="303">
        <v>1</v>
      </c>
      <c r="H33" s="466"/>
      <c r="I33" s="271">
        <f t="shared" si="2"/>
        <v>0</v>
      </c>
      <c r="J33" s="279"/>
    </row>
    <row r="34" spans="1:10">
      <c r="A34" s="209"/>
      <c r="B34" s="212" t="s">
        <v>299</v>
      </c>
      <c r="C34" s="213"/>
      <c r="D34" s="218" t="s">
        <v>243</v>
      </c>
      <c r="E34" s="215"/>
      <c r="F34" s="216" t="s">
        <v>8</v>
      </c>
      <c r="G34" s="303">
        <v>1</v>
      </c>
      <c r="H34" s="466"/>
      <c r="I34" s="271">
        <f t="shared" si="2"/>
        <v>0</v>
      </c>
      <c r="J34" s="578"/>
    </row>
    <row r="35" spans="1:10">
      <c r="A35" s="209"/>
      <c r="B35" s="212" t="s">
        <v>300</v>
      </c>
      <c r="C35" s="213" t="s">
        <v>316</v>
      </c>
      <c r="D35" s="218" t="s">
        <v>317</v>
      </c>
      <c r="E35" s="273"/>
      <c r="F35" s="287" t="s">
        <v>8</v>
      </c>
      <c r="G35" s="304">
        <f>G17</f>
        <v>3</v>
      </c>
      <c r="H35" s="466"/>
      <c r="I35" s="271">
        <f t="shared" si="2"/>
        <v>0</v>
      </c>
      <c r="J35" s="279"/>
    </row>
    <row r="36" spans="1:10">
      <c r="A36" s="209"/>
      <c r="B36" s="212" t="s">
        <v>301</v>
      </c>
      <c r="C36" s="213"/>
      <c r="D36" s="218" t="s">
        <v>318</v>
      </c>
      <c r="E36" s="273"/>
      <c r="F36" s="287" t="s">
        <v>8</v>
      </c>
      <c r="G36" s="304">
        <f>G35</f>
        <v>3</v>
      </c>
      <c r="H36" s="466"/>
      <c r="I36" s="271">
        <f t="shared" si="2"/>
        <v>0</v>
      </c>
      <c r="J36" s="578"/>
    </row>
    <row r="37" spans="1:10">
      <c r="A37" s="209"/>
      <c r="B37" s="212" t="s">
        <v>302</v>
      </c>
      <c r="C37" s="213" t="s">
        <v>319</v>
      </c>
      <c r="D37" s="218" t="s">
        <v>320</v>
      </c>
      <c r="E37" s="273"/>
      <c r="F37" s="287" t="s">
        <v>8</v>
      </c>
      <c r="G37" s="304">
        <v>1</v>
      </c>
      <c r="H37" s="466"/>
      <c r="I37" s="271">
        <f t="shared" si="2"/>
        <v>0</v>
      </c>
      <c r="J37" s="279"/>
    </row>
    <row r="38" spans="1:10">
      <c r="A38" s="209"/>
      <c r="B38" s="212" t="s">
        <v>303</v>
      </c>
      <c r="C38" s="213"/>
      <c r="D38" s="218" t="s">
        <v>321</v>
      </c>
      <c r="E38" s="273"/>
      <c r="F38" s="287" t="s">
        <v>8</v>
      </c>
      <c r="G38" s="304">
        <v>1</v>
      </c>
      <c r="H38" s="466"/>
      <c r="I38" s="271">
        <f t="shared" si="2"/>
        <v>0</v>
      </c>
      <c r="J38" s="279"/>
    </row>
    <row r="39" spans="1:10">
      <c r="A39" s="209"/>
      <c r="B39" s="212"/>
      <c r="C39" s="213"/>
      <c r="D39" s="218"/>
      <c r="E39" s="273"/>
      <c r="F39" s="287"/>
      <c r="G39" s="304"/>
      <c r="H39" s="466"/>
      <c r="I39" s="271"/>
      <c r="J39" s="279"/>
    </row>
    <row r="40" spans="1:10">
      <c r="A40" s="209"/>
      <c r="B40" s="468" t="s">
        <v>304</v>
      </c>
      <c r="C40" s="213"/>
      <c r="D40" s="272" t="s">
        <v>640</v>
      </c>
      <c r="E40" s="273"/>
      <c r="F40" s="287" t="s">
        <v>8</v>
      </c>
      <c r="G40" s="304">
        <v>1</v>
      </c>
      <c r="H40" s="466"/>
      <c r="I40" s="271">
        <f t="shared" ref="I40" si="3">H40*G40</f>
        <v>0</v>
      </c>
      <c r="J40" s="279"/>
    </row>
    <row r="41" spans="1:10">
      <c r="A41" s="209"/>
      <c r="B41" s="212"/>
      <c r="C41" s="213"/>
      <c r="D41" s="218"/>
      <c r="E41" s="273"/>
      <c r="F41" s="287"/>
      <c r="G41" s="304"/>
      <c r="H41" s="466"/>
      <c r="I41" s="271"/>
      <c r="J41" s="279"/>
    </row>
    <row r="42" spans="1:10">
      <c r="A42" s="209"/>
      <c r="B42" s="468" t="s">
        <v>305</v>
      </c>
      <c r="C42" s="213"/>
      <c r="D42" s="218" t="s">
        <v>246</v>
      </c>
      <c r="E42" s="215"/>
      <c r="F42" s="216" t="s">
        <v>14</v>
      </c>
      <c r="G42" s="303">
        <v>1</v>
      </c>
      <c r="H42" s="466"/>
      <c r="I42" s="271">
        <f t="shared" si="2"/>
        <v>0</v>
      </c>
      <c r="J42" s="279"/>
    </row>
    <row r="43" spans="1:10">
      <c r="A43" s="209"/>
      <c r="B43" s="468" t="s">
        <v>344</v>
      </c>
      <c r="C43" s="213"/>
      <c r="D43" s="218" t="s">
        <v>247</v>
      </c>
      <c r="E43" s="215"/>
      <c r="F43" s="216" t="s">
        <v>14</v>
      </c>
      <c r="G43" s="303">
        <v>9</v>
      </c>
      <c r="H43" s="466"/>
      <c r="I43" s="271">
        <f t="shared" si="2"/>
        <v>0</v>
      </c>
      <c r="J43" s="279"/>
    </row>
    <row r="44" spans="1:10">
      <c r="A44" s="210"/>
      <c r="B44" s="277">
        <v>3</v>
      </c>
      <c r="C44" s="270"/>
      <c r="D44" s="220" t="s">
        <v>248</v>
      </c>
      <c r="E44" s="221"/>
      <c r="F44" s="222"/>
      <c r="G44" s="302"/>
      <c r="H44" s="223"/>
      <c r="I44" s="223">
        <f>SUBTOTAL(9,I45:I69)</f>
        <v>0</v>
      </c>
      <c r="J44" s="278"/>
    </row>
    <row r="45" spans="1:10" ht="39.6">
      <c r="A45" s="209"/>
      <c r="B45" s="212" t="s">
        <v>213</v>
      </c>
      <c r="C45" s="213"/>
      <c r="D45" s="272" t="s">
        <v>249</v>
      </c>
      <c r="E45" s="273"/>
      <c r="F45" s="287" t="s">
        <v>213</v>
      </c>
      <c r="G45" s="304" t="s">
        <v>213</v>
      </c>
      <c r="H45" s="224"/>
      <c r="I45" s="271"/>
      <c r="J45" s="280"/>
    </row>
    <row r="46" spans="1:10">
      <c r="A46" s="209"/>
      <c r="B46" s="212" t="s">
        <v>171</v>
      </c>
      <c r="C46" s="213" t="s">
        <v>250</v>
      </c>
      <c r="D46" s="272" t="s">
        <v>641</v>
      </c>
      <c r="E46" s="273"/>
      <c r="F46" s="287" t="s">
        <v>11</v>
      </c>
      <c r="G46" s="304">
        <v>10</v>
      </c>
      <c r="H46" s="466"/>
      <c r="I46" s="271">
        <f t="shared" ref="I46:I80" si="4">H46*G46</f>
        <v>0</v>
      </c>
      <c r="J46" s="280"/>
    </row>
    <row r="47" spans="1:10">
      <c r="A47" s="209"/>
      <c r="B47" s="212" t="s">
        <v>172</v>
      </c>
      <c r="C47" s="213" t="s">
        <v>250</v>
      </c>
      <c r="D47" s="272" t="s">
        <v>251</v>
      </c>
      <c r="E47" s="273"/>
      <c r="F47" s="287" t="s">
        <v>11</v>
      </c>
      <c r="G47" s="304">
        <v>15</v>
      </c>
      <c r="H47" s="466"/>
      <c r="I47" s="271">
        <f t="shared" si="4"/>
        <v>0</v>
      </c>
      <c r="J47" s="280"/>
    </row>
    <row r="48" spans="1:10">
      <c r="A48" s="209"/>
      <c r="B48" s="212" t="s">
        <v>173</v>
      </c>
      <c r="C48" s="213" t="s">
        <v>250</v>
      </c>
      <c r="D48" s="272" t="s">
        <v>642</v>
      </c>
      <c r="E48" s="273"/>
      <c r="F48" s="287" t="s">
        <v>11</v>
      </c>
      <c r="G48" s="304">
        <v>10</v>
      </c>
      <c r="H48" s="466"/>
      <c r="I48" s="271">
        <f t="shared" si="4"/>
        <v>0</v>
      </c>
      <c r="J48" s="280"/>
    </row>
    <row r="49" spans="1:10">
      <c r="A49" s="209"/>
      <c r="B49" s="212" t="s">
        <v>174</v>
      </c>
      <c r="C49" s="213" t="s">
        <v>250</v>
      </c>
      <c r="D49" s="272" t="s">
        <v>643</v>
      </c>
      <c r="E49" s="273"/>
      <c r="F49" s="287" t="s">
        <v>11</v>
      </c>
      <c r="G49" s="304">
        <v>10</v>
      </c>
      <c r="H49" s="466"/>
      <c r="I49" s="271">
        <f t="shared" si="4"/>
        <v>0</v>
      </c>
      <c r="J49" s="280"/>
    </row>
    <row r="50" spans="1:10">
      <c r="A50" s="209"/>
      <c r="B50" s="212" t="s">
        <v>175</v>
      </c>
      <c r="C50" s="213" t="s">
        <v>652</v>
      </c>
      <c r="D50" s="272" t="s">
        <v>251</v>
      </c>
      <c r="E50" s="273"/>
      <c r="F50" s="287" t="s">
        <v>11</v>
      </c>
      <c r="G50" s="304">
        <v>15</v>
      </c>
      <c r="H50" s="466"/>
      <c r="I50" s="271">
        <f t="shared" si="4"/>
        <v>0</v>
      </c>
      <c r="J50" s="280"/>
    </row>
    <row r="51" spans="1:10">
      <c r="A51" s="209"/>
      <c r="B51" s="212" t="s">
        <v>176</v>
      </c>
      <c r="C51" s="213" t="s">
        <v>652</v>
      </c>
      <c r="D51" s="272" t="s">
        <v>642</v>
      </c>
      <c r="E51" s="273"/>
      <c r="F51" s="287" t="s">
        <v>11</v>
      </c>
      <c r="G51" s="304">
        <v>15</v>
      </c>
      <c r="H51" s="466"/>
      <c r="I51" s="271">
        <f t="shared" si="4"/>
        <v>0</v>
      </c>
      <c r="J51" s="280"/>
    </row>
    <row r="52" spans="1:10">
      <c r="A52" s="209"/>
      <c r="B52" s="212" t="s">
        <v>187</v>
      </c>
      <c r="C52" s="213" t="s">
        <v>252</v>
      </c>
      <c r="D52" s="272" t="s">
        <v>254</v>
      </c>
      <c r="E52" s="273"/>
      <c r="F52" s="287" t="s">
        <v>11</v>
      </c>
      <c r="G52" s="304">
        <v>20</v>
      </c>
      <c r="H52" s="466"/>
      <c r="I52" s="271">
        <f t="shared" si="4"/>
        <v>0</v>
      </c>
      <c r="J52" s="280"/>
    </row>
    <row r="53" spans="1:10">
      <c r="A53" s="209"/>
      <c r="B53" s="212" t="s">
        <v>188</v>
      </c>
      <c r="C53" s="213" t="s">
        <v>252</v>
      </c>
      <c r="D53" s="272" t="s">
        <v>644</v>
      </c>
      <c r="E53" s="273"/>
      <c r="F53" s="287" t="s">
        <v>11</v>
      </c>
      <c r="G53" s="304">
        <v>10</v>
      </c>
      <c r="H53" s="466"/>
      <c r="I53" s="271">
        <f t="shared" si="4"/>
        <v>0</v>
      </c>
      <c r="J53" s="280"/>
    </row>
    <row r="54" spans="1:10">
      <c r="A54" s="209"/>
      <c r="B54" s="212" t="s">
        <v>189</v>
      </c>
      <c r="C54" s="213" t="s">
        <v>252</v>
      </c>
      <c r="D54" s="272" t="s">
        <v>255</v>
      </c>
      <c r="E54" s="273"/>
      <c r="F54" s="287" t="s">
        <v>11</v>
      </c>
      <c r="G54" s="304">
        <v>20</v>
      </c>
      <c r="H54" s="466"/>
      <c r="I54" s="271">
        <f t="shared" si="4"/>
        <v>0</v>
      </c>
      <c r="J54" s="280"/>
    </row>
    <row r="55" spans="1:10">
      <c r="A55" s="209"/>
      <c r="B55" s="212" t="s">
        <v>200</v>
      </c>
      <c r="C55" s="213"/>
      <c r="D55" s="272"/>
      <c r="E55" s="273"/>
      <c r="F55" s="287"/>
      <c r="G55" s="304"/>
      <c r="H55" s="466"/>
      <c r="I55" s="271"/>
      <c r="J55" s="280"/>
    </row>
    <row r="56" spans="1:10">
      <c r="A56" s="209"/>
      <c r="B56" s="212" t="s">
        <v>653</v>
      </c>
      <c r="C56" s="213" t="s">
        <v>250</v>
      </c>
      <c r="D56" s="272" t="s">
        <v>645</v>
      </c>
      <c r="E56" s="273"/>
      <c r="F56" s="287" t="s">
        <v>257</v>
      </c>
      <c r="G56" s="304">
        <v>15</v>
      </c>
      <c r="H56" s="466"/>
      <c r="I56" s="271">
        <f t="shared" si="4"/>
        <v>0</v>
      </c>
      <c r="J56" s="280"/>
    </row>
    <row r="57" spans="1:10">
      <c r="A57" s="209"/>
      <c r="B57" s="212" t="s">
        <v>654</v>
      </c>
      <c r="C57" s="213" t="s">
        <v>250</v>
      </c>
      <c r="D57" s="272" t="s">
        <v>256</v>
      </c>
      <c r="E57" s="273"/>
      <c r="F57" s="287" t="s">
        <v>257</v>
      </c>
      <c r="G57" s="304">
        <v>10</v>
      </c>
      <c r="H57" s="466"/>
      <c r="I57" s="271">
        <f t="shared" si="4"/>
        <v>0</v>
      </c>
      <c r="J57" s="280"/>
    </row>
    <row r="58" spans="1:10">
      <c r="A58" s="209"/>
      <c r="B58" s="212" t="s">
        <v>655</v>
      </c>
      <c r="C58" s="213" t="s">
        <v>250</v>
      </c>
      <c r="D58" s="272" t="s">
        <v>646</v>
      </c>
      <c r="E58" s="273"/>
      <c r="F58" s="287" t="s">
        <v>257</v>
      </c>
      <c r="G58" s="304">
        <v>15</v>
      </c>
      <c r="H58" s="466"/>
      <c r="I58" s="271">
        <f t="shared" si="4"/>
        <v>0</v>
      </c>
      <c r="J58" s="280"/>
    </row>
    <row r="59" spans="1:10">
      <c r="A59" s="209"/>
      <c r="B59" s="212" t="s">
        <v>656</v>
      </c>
      <c r="C59" s="213" t="s">
        <v>250</v>
      </c>
      <c r="D59" s="272" t="s">
        <v>647</v>
      </c>
      <c r="E59" s="273"/>
      <c r="F59" s="287" t="s">
        <v>257</v>
      </c>
      <c r="G59" s="304">
        <v>15</v>
      </c>
      <c r="H59" s="466"/>
      <c r="I59" s="271">
        <f t="shared" si="4"/>
        <v>0</v>
      </c>
      <c r="J59" s="280"/>
    </row>
    <row r="60" spans="1:10">
      <c r="A60" s="209"/>
      <c r="B60" s="212" t="s">
        <v>657</v>
      </c>
      <c r="C60" s="213" t="s">
        <v>652</v>
      </c>
      <c r="D60" s="272" t="s">
        <v>648</v>
      </c>
      <c r="E60" s="273"/>
      <c r="F60" s="287" t="s">
        <v>257</v>
      </c>
      <c r="G60" s="304">
        <v>20</v>
      </c>
      <c r="H60" s="466"/>
      <c r="I60" s="271">
        <f t="shared" si="4"/>
        <v>0</v>
      </c>
      <c r="J60" s="280"/>
    </row>
    <row r="61" spans="1:10">
      <c r="A61" s="209"/>
      <c r="B61" s="212" t="s">
        <v>658</v>
      </c>
      <c r="C61" s="213" t="s">
        <v>652</v>
      </c>
      <c r="D61" s="272" t="s">
        <v>649</v>
      </c>
      <c r="E61" s="273"/>
      <c r="F61" s="287" t="s">
        <v>257</v>
      </c>
      <c r="G61" s="304">
        <v>20</v>
      </c>
      <c r="H61" s="466"/>
      <c r="I61" s="271">
        <f t="shared" si="4"/>
        <v>0</v>
      </c>
      <c r="J61" s="280"/>
    </row>
    <row r="62" spans="1:10">
      <c r="A62" s="209"/>
      <c r="B62" s="212" t="s">
        <v>659</v>
      </c>
      <c r="C62" s="213"/>
      <c r="D62" s="272"/>
      <c r="E62" s="273"/>
      <c r="F62" s="287"/>
      <c r="G62" s="304"/>
      <c r="H62" s="466"/>
      <c r="I62" s="271"/>
      <c r="J62" s="280"/>
    </row>
    <row r="63" spans="1:10" ht="26.4">
      <c r="A63" s="209"/>
      <c r="B63" s="212" t="s">
        <v>660</v>
      </c>
      <c r="C63" s="213"/>
      <c r="D63" s="580" t="s">
        <v>650</v>
      </c>
      <c r="E63" s="581"/>
      <c r="F63" s="582" t="s">
        <v>8</v>
      </c>
      <c r="G63" s="583">
        <v>1</v>
      </c>
      <c r="H63" s="466"/>
      <c r="I63" s="584">
        <f t="shared" ref="I63:I64" si="5">H63*G63</f>
        <v>0</v>
      </c>
      <c r="J63" s="280"/>
    </row>
    <row r="64" spans="1:10">
      <c r="A64" s="209"/>
      <c r="B64" s="212" t="s">
        <v>661</v>
      </c>
      <c r="C64" s="213"/>
      <c r="D64" s="580" t="s">
        <v>651</v>
      </c>
      <c r="E64" s="581"/>
      <c r="F64" s="582" t="s">
        <v>8</v>
      </c>
      <c r="G64" s="585">
        <v>1</v>
      </c>
      <c r="H64" s="466"/>
      <c r="I64" s="584">
        <f t="shared" si="5"/>
        <v>0</v>
      </c>
      <c r="J64" s="280"/>
    </row>
    <row r="65" spans="1:10">
      <c r="A65" s="209"/>
      <c r="B65" s="212" t="s">
        <v>662</v>
      </c>
      <c r="C65" s="213"/>
      <c r="D65" s="272"/>
      <c r="E65" s="273"/>
      <c r="F65" s="287"/>
      <c r="G65" s="287"/>
      <c r="H65" s="466"/>
      <c r="I65" s="271"/>
      <c r="J65" s="280"/>
    </row>
    <row r="66" spans="1:10">
      <c r="A66" s="209"/>
      <c r="B66" s="212" t="s">
        <v>663</v>
      </c>
      <c r="C66" s="213"/>
      <c r="D66" s="272" t="s">
        <v>720</v>
      </c>
      <c r="E66" s="273"/>
      <c r="F66" s="287" t="s">
        <v>8</v>
      </c>
      <c r="G66" s="304">
        <v>1</v>
      </c>
      <c r="H66" s="466"/>
      <c r="I66" s="271">
        <f t="shared" ref="I66" si="6">H66*G66</f>
        <v>0</v>
      </c>
      <c r="J66" s="280"/>
    </row>
    <row r="67" spans="1:10">
      <c r="A67" s="209"/>
      <c r="B67" s="212" t="s">
        <v>664</v>
      </c>
      <c r="C67" s="213"/>
      <c r="D67" s="225" t="s">
        <v>258</v>
      </c>
      <c r="E67" s="288"/>
      <c r="F67" s="287" t="s">
        <v>8</v>
      </c>
      <c r="G67" s="304">
        <v>1</v>
      </c>
      <c r="H67" s="466"/>
      <c r="I67" s="271">
        <f t="shared" si="4"/>
        <v>0</v>
      </c>
      <c r="J67" s="280"/>
    </row>
    <row r="68" spans="1:10">
      <c r="A68" s="209"/>
      <c r="B68" s="212" t="s">
        <v>665</v>
      </c>
      <c r="C68" s="213"/>
      <c r="D68" s="219" t="s">
        <v>259</v>
      </c>
      <c r="E68" s="288"/>
      <c r="F68" s="287" t="s">
        <v>8</v>
      </c>
      <c r="G68" s="304">
        <v>1</v>
      </c>
      <c r="H68" s="466"/>
      <c r="I68" s="271">
        <f t="shared" si="4"/>
        <v>0</v>
      </c>
      <c r="J68" s="280"/>
    </row>
    <row r="69" spans="1:10">
      <c r="A69" s="209"/>
      <c r="B69" s="212" t="s">
        <v>688</v>
      </c>
      <c r="C69" s="213"/>
      <c r="D69" s="225" t="s">
        <v>260</v>
      </c>
      <c r="E69" s="288"/>
      <c r="F69" s="287" t="s">
        <v>8</v>
      </c>
      <c r="G69" s="304">
        <v>1</v>
      </c>
      <c r="H69" s="466"/>
      <c r="I69" s="271">
        <f t="shared" si="4"/>
        <v>0</v>
      </c>
      <c r="J69" s="579"/>
    </row>
    <row r="70" spans="1:10">
      <c r="A70" s="210"/>
      <c r="B70" s="277">
        <v>4</v>
      </c>
      <c r="C70" s="270" t="s">
        <v>261</v>
      </c>
      <c r="D70" s="220" t="s">
        <v>23</v>
      </c>
      <c r="E70" s="221"/>
      <c r="F70" s="222"/>
      <c r="G70" s="302"/>
      <c r="H70" s="223"/>
      <c r="I70" s="223">
        <f>SUBTOTAL(9,I71:I80)</f>
        <v>0</v>
      </c>
      <c r="J70" s="278"/>
    </row>
    <row r="71" spans="1:10">
      <c r="A71" s="209"/>
      <c r="B71" s="212" t="s">
        <v>137</v>
      </c>
      <c r="C71" s="213"/>
      <c r="D71" s="272" t="s">
        <v>262</v>
      </c>
      <c r="E71" s="273"/>
      <c r="F71" s="216" t="s">
        <v>8</v>
      </c>
      <c r="G71" s="303">
        <v>1</v>
      </c>
      <c r="H71" s="466"/>
      <c r="I71" s="271">
        <f t="shared" si="4"/>
        <v>0</v>
      </c>
      <c r="J71" s="280"/>
    </row>
    <row r="72" spans="1:10">
      <c r="A72" s="209"/>
      <c r="B72" s="212" t="s">
        <v>138</v>
      </c>
      <c r="C72" s="213"/>
      <c r="D72" s="272" t="s">
        <v>263</v>
      </c>
      <c r="E72" s="273"/>
      <c r="F72" s="216" t="s">
        <v>8</v>
      </c>
      <c r="G72" s="303">
        <v>1</v>
      </c>
      <c r="H72" s="466"/>
      <c r="I72" s="271">
        <f t="shared" si="4"/>
        <v>0</v>
      </c>
      <c r="J72" s="280"/>
    </row>
    <row r="73" spans="1:10">
      <c r="A73" s="209"/>
      <c r="B73" s="212" t="s">
        <v>139</v>
      </c>
      <c r="C73" s="213"/>
      <c r="D73" s="272" t="s">
        <v>264</v>
      </c>
      <c r="E73" s="273"/>
      <c r="F73" s="216" t="s">
        <v>8</v>
      </c>
      <c r="G73" s="303">
        <v>1</v>
      </c>
      <c r="H73" s="466"/>
      <c r="I73" s="271">
        <f t="shared" si="4"/>
        <v>0</v>
      </c>
      <c r="J73" s="280"/>
    </row>
    <row r="74" spans="1:10">
      <c r="A74" s="209"/>
      <c r="B74" s="212" t="s">
        <v>140</v>
      </c>
      <c r="C74" s="213"/>
      <c r="D74" s="274" t="s">
        <v>265</v>
      </c>
      <c r="E74" s="273"/>
      <c r="F74" s="216" t="s">
        <v>8</v>
      </c>
      <c r="G74" s="303">
        <v>1</v>
      </c>
      <c r="H74" s="466"/>
      <c r="I74" s="271">
        <f t="shared" si="4"/>
        <v>0</v>
      </c>
      <c r="J74" s="280"/>
    </row>
    <row r="75" spans="1:10">
      <c r="A75" s="209"/>
      <c r="B75" s="212" t="s">
        <v>141</v>
      </c>
      <c r="C75" s="213"/>
      <c r="D75" s="274" t="s">
        <v>266</v>
      </c>
      <c r="E75" s="273"/>
      <c r="F75" s="216" t="s">
        <v>8</v>
      </c>
      <c r="G75" s="303">
        <v>1</v>
      </c>
      <c r="H75" s="466"/>
      <c r="I75" s="271">
        <f t="shared" si="4"/>
        <v>0</v>
      </c>
      <c r="J75" s="280"/>
    </row>
    <row r="76" spans="1:10">
      <c r="A76" s="209"/>
      <c r="B76" s="212" t="s">
        <v>142</v>
      </c>
      <c r="C76" s="213"/>
      <c r="D76" s="272" t="s">
        <v>267</v>
      </c>
      <c r="E76" s="273"/>
      <c r="F76" s="216" t="s">
        <v>8</v>
      </c>
      <c r="G76" s="303">
        <v>1</v>
      </c>
      <c r="H76" s="466"/>
      <c r="I76" s="271">
        <f t="shared" si="4"/>
        <v>0</v>
      </c>
      <c r="J76" s="280"/>
    </row>
    <row r="77" spans="1:10">
      <c r="A77" s="209"/>
      <c r="B77" s="212" t="s">
        <v>170</v>
      </c>
      <c r="C77" s="213"/>
      <c r="D77" s="272" t="s">
        <v>268</v>
      </c>
      <c r="E77" s="273"/>
      <c r="F77" s="216" t="s">
        <v>8</v>
      </c>
      <c r="G77" s="303">
        <v>1</v>
      </c>
      <c r="H77" s="466"/>
      <c r="I77" s="271">
        <f t="shared" si="4"/>
        <v>0</v>
      </c>
      <c r="J77" s="280"/>
    </row>
    <row r="78" spans="1:10">
      <c r="A78" s="209"/>
      <c r="B78" s="212" t="s">
        <v>306</v>
      </c>
      <c r="C78" s="213"/>
      <c r="D78" s="272" t="s">
        <v>269</v>
      </c>
      <c r="E78" s="273"/>
      <c r="F78" s="216" t="s">
        <v>8</v>
      </c>
      <c r="G78" s="303">
        <v>1</v>
      </c>
      <c r="H78" s="466"/>
      <c r="I78" s="271">
        <f t="shared" si="4"/>
        <v>0</v>
      </c>
      <c r="J78" s="280"/>
    </row>
    <row r="79" spans="1:10">
      <c r="A79" s="209"/>
      <c r="B79" s="212" t="s">
        <v>307</v>
      </c>
      <c r="C79" s="213"/>
      <c r="D79" s="272" t="s">
        <v>270</v>
      </c>
      <c r="E79" s="273"/>
      <c r="F79" s="216" t="s">
        <v>8</v>
      </c>
      <c r="G79" s="303">
        <v>1</v>
      </c>
      <c r="H79" s="466"/>
      <c r="I79" s="271">
        <f t="shared" si="4"/>
        <v>0</v>
      </c>
      <c r="J79" s="280"/>
    </row>
    <row r="80" spans="1:10" ht="15" thickBot="1">
      <c r="A80" s="209"/>
      <c r="B80" s="227" t="s">
        <v>308</v>
      </c>
      <c r="C80" s="228"/>
      <c r="D80" s="281" t="s">
        <v>271</v>
      </c>
      <c r="E80" s="282"/>
      <c r="F80" s="229" t="s">
        <v>8</v>
      </c>
      <c r="G80" s="305">
        <v>1</v>
      </c>
      <c r="H80" s="467"/>
      <c r="I80" s="283">
        <f t="shared" si="4"/>
        <v>0</v>
      </c>
      <c r="J80" s="284"/>
    </row>
    <row r="81" spans="1:10" ht="15" thickBot="1">
      <c r="A81" s="153"/>
    </row>
    <row r="82" spans="1:10" ht="18" thickBot="1">
      <c r="A82" s="153"/>
      <c r="B82" s="230"/>
      <c r="C82" s="231"/>
      <c r="D82" s="19" t="s">
        <v>5</v>
      </c>
      <c r="E82" s="232"/>
      <c r="F82" s="233"/>
      <c r="G82" s="294"/>
      <c r="H82" s="234"/>
      <c r="I82" s="285">
        <f>SUBTOTAL(9,I12:I80)</f>
        <v>0</v>
      </c>
      <c r="J82" s="36"/>
    </row>
    <row r="83" spans="1:10" ht="15" thickBot="1">
      <c r="A83" s="153"/>
      <c r="B83" s="235"/>
      <c r="C83" s="236"/>
      <c r="D83" s="237"/>
      <c r="E83" s="238"/>
      <c r="F83" s="239"/>
      <c r="G83" s="295"/>
      <c r="H83" s="240"/>
      <c r="I83" s="240"/>
      <c r="J83" s="36"/>
    </row>
    <row r="84" spans="1:10" ht="15" thickBot="1">
      <c r="A84" s="153"/>
      <c r="B84" s="241"/>
      <c r="C84" s="242"/>
      <c r="D84" s="243" t="s">
        <v>47</v>
      </c>
      <c r="E84" s="244"/>
      <c r="F84" s="245"/>
      <c r="G84" s="296"/>
      <c r="H84" s="246"/>
      <c r="I84" s="247"/>
      <c r="J84" s="36"/>
    </row>
    <row r="85" spans="1:10">
      <c r="B85" s="248"/>
      <c r="C85" s="249"/>
      <c r="D85" s="250"/>
      <c r="E85" s="250"/>
      <c r="F85" s="251"/>
      <c r="G85" s="297"/>
      <c r="H85" s="252"/>
      <c r="I85" s="253"/>
      <c r="J85" s="36"/>
    </row>
    <row r="86" spans="1:10">
      <c r="A86" s="153"/>
      <c r="B86" s="254"/>
      <c r="C86" s="235" t="s">
        <v>272</v>
      </c>
      <c r="D86" s="568" t="s">
        <v>273</v>
      </c>
      <c r="E86" s="568"/>
      <c r="F86" s="568"/>
      <c r="G86" s="568"/>
      <c r="H86" s="255"/>
      <c r="I86" s="256"/>
      <c r="J86" s="36"/>
    </row>
    <row r="87" spans="1:10">
      <c r="A87" s="153"/>
      <c r="B87" s="254"/>
      <c r="C87" s="235" t="s">
        <v>274</v>
      </c>
      <c r="D87" s="568" t="s">
        <v>275</v>
      </c>
      <c r="E87" s="568"/>
      <c r="F87" s="568"/>
      <c r="G87" s="568"/>
      <c r="H87" s="255"/>
      <c r="I87" s="256"/>
      <c r="J87" s="36"/>
    </row>
    <row r="88" spans="1:10">
      <c r="A88" s="153"/>
      <c r="B88" s="254"/>
      <c r="C88" s="235" t="s">
        <v>276</v>
      </c>
      <c r="D88" s="568" t="s">
        <v>277</v>
      </c>
      <c r="E88" s="568"/>
      <c r="F88" s="568"/>
      <c r="G88" s="568"/>
      <c r="H88" s="255"/>
      <c r="I88" s="256"/>
      <c r="J88" s="36"/>
    </row>
    <row r="89" spans="1:10">
      <c r="A89" s="153"/>
      <c r="B89" s="254"/>
      <c r="C89" s="235" t="s">
        <v>278</v>
      </c>
      <c r="D89" s="567" t="s">
        <v>279</v>
      </c>
      <c r="E89" s="567"/>
      <c r="F89" s="567"/>
      <c r="G89" s="567"/>
      <c r="H89" s="257"/>
      <c r="I89" s="256"/>
      <c r="J89" s="36"/>
    </row>
    <row r="90" spans="1:10">
      <c r="A90" s="153"/>
      <c r="B90" s="254"/>
      <c r="C90" s="235" t="s">
        <v>280</v>
      </c>
      <c r="D90" s="567" t="s">
        <v>281</v>
      </c>
      <c r="E90" s="567"/>
      <c r="F90" s="567"/>
      <c r="G90" s="567"/>
      <c r="H90" s="257"/>
      <c r="I90" s="256"/>
      <c r="J90" s="36"/>
    </row>
    <row r="91" spans="1:10">
      <c r="A91" s="153"/>
      <c r="B91" s="254"/>
      <c r="C91" s="235" t="s">
        <v>282</v>
      </c>
      <c r="D91" s="567" t="s">
        <v>283</v>
      </c>
      <c r="E91" s="567"/>
      <c r="F91" s="567"/>
      <c r="G91" s="567"/>
      <c r="H91" s="257"/>
      <c r="I91" s="256"/>
      <c r="J91" s="36"/>
    </row>
    <row r="92" spans="1:10">
      <c r="A92" s="153"/>
      <c r="B92" s="254"/>
      <c r="C92" s="235" t="s">
        <v>284</v>
      </c>
      <c r="D92" s="567" t="s">
        <v>285</v>
      </c>
      <c r="E92" s="567"/>
      <c r="F92" s="567"/>
      <c r="G92" s="567"/>
      <c r="H92" s="257"/>
      <c r="I92" s="256"/>
      <c r="J92" s="36"/>
    </row>
    <row r="93" spans="1:10">
      <c r="A93" s="153"/>
      <c r="B93" s="254"/>
      <c r="C93" s="235" t="s">
        <v>286</v>
      </c>
      <c r="D93" s="567" t="s">
        <v>287</v>
      </c>
      <c r="E93" s="567"/>
      <c r="F93" s="567"/>
      <c r="G93" s="567"/>
      <c r="H93" s="257"/>
      <c r="I93" s="256"/>
      <c r="J93" s="36"/>
    </row>
    <row r="94" spans="1:10">
      <c r="A94" s="153"/>
      <c r="B94" s="254"/>
      <c r="C94" s="235" t="s">
        <v>288</v>
      </c>
      <c r="D94" s="567" t="s">
        <v>289</v>
      </c>
      <c r="E94" s="567"/>
      <c r="F94" s="567"/>
      <c r="G94" s="567"/>
      <c r="H94" s="257"/>
      <c r="I94" s="256"/>
      <c r="J94" s="36"/>
    </row>
    <row r="95" spans="1:10" ht="15" thickBot="1">
      <c r="B95" s="258"/>
      <c r="C95" s="259"/>
      <c r="D95" s="51"/>
      <c r="E95" s="51"/>
      <c r="F95" s="133"/>
      <c r="G95" s="298"/>
      <c r="H95" s="81"/>
      <c r="I95" s="67"/>
      <c r="J95" s="36"/>
    </row>
  </sheetData>
  <mergeCells count="10">
    <mergeCell ref="D91:G91"/>
    <mergeCell ref="D92:G92"/>
    <mergeCell ref="D93:G93"/>
    <mergeCell ref="D94:G94"/>
    <mergeCell ref="E6:F6"/>
    <mergeCell ref="D86:G86"/>
    <mergeCell ref="D87:G87"/>
    <mergeCell ref="D88:G88"/>
    <mergeCell ref="D89:G89"/>
    <mergeCell ref="D90:G90"/>
  </mergeCells>
  <conditionalFormatting sqref="F13:F18 F71:F80">
    <cfRule type="expression" dxfId="5" priority="6">
      <formula>IF(D13&gt;0,F13="")</formula>
    </cfRule>
  </conditionalFormatting>
  <conditionalFormatting sqref="F20:F43">
    <cfRule type="expression" dxfId="4" priority="4">
      <formula>IF(D20&gt;0,F20="")</formula>
    </cfRule>
  </conditionalFormatting>
  <conditionalFormatting sqref="F45:F69">
    <cfRule type="expression" dxfId="3" priority="2">
      <formula>IF(D45&gt;0,F45="")</formula>
    </cfRule>
  </conditionalFormatting>
  <conditionalFormatting sqref="G13:G18 G71:G80">
    <cfRule type="expression" dxfId="2" priority="5">
      <formula>IF(D13&gt;0,G13="")</formula>
    </cfRule>
  </conditionalFormatting>
  <conditionalFormatting sqref="G20:G43">
    <cfRule type="expression" dxfId="1" priority="3">
      <formula>IF(D20&gt;0,G20="")</formula>
    </cfRule>
  </conditionalFormatting>
  <conditionalFormatting sqref="G45:G69">
    <cfRule type="expression" dxfId="0" priority="1">
      <formula>IF(D45&gt;0,G45="")</formula>
    </cfRule>
  </conditionalFormatting>
  <pageMargins left="0.7" right="0.7" top="0.78740157499999996" bottom="0.78740157499999996" header="0.3" footer="0.3"/>
  <pageSetup paperSize="9" scale="4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B97F-D9E3-4F9E-88E4-AE08C627B743}">
  <sheetPr codeName="List4">
    <pageSetUpPr fitToPage="1"/>
  </sheetPr>
  <dimension ref="A1:J95"/>
  <sheetViews>
    <sheetView view="pageBreakPreview" zoomScaleNormal="70" zoomScaleSheetLayoutView="100" workbookViewId="0">
      <selection activeCell="D13" sqref="D13"/>
    </sheetView>
  </sheetViews>
  <sheetFormatPr defaultColWidth="8.6640625" defaultRowHeight="13.2"/>
  <cols>
    <col min="1" max="1" width="1.6640625" style="174" customWidth="1"/>
    <col min="2" max="2" width="11.44140625" style="174" bestFit="1" customWidth="1"/>
    <col min="3" max="3" width="8.6640625" style="175"/>
    <col min="4" max="4" width="71.5546875" style="174" bestFit="1" customWidth="1"/>
    <col min="5" max="5" width="13.6640625" style="174" customWidth="1"/>
    <col min="6" max="6" width="8.6640625" style="174"/>
    <col min="7" max="7" width="8.6640625" style="299"/>
    <col min="8" max="8" width="15.6640625" style="174" customWidth="1"/>
    <col min="9" max="9" width="19.6640625" style="174" customWidth="1"/>
    <col min="10" max="10" width="15.6640625" style="174" customWidth="1"/>
    <col min="11" max="16384" width="8.6640625" style="174"/>
  </cols>
  <sheetData>
    <row r="1" spans="1:10" ht="13.8" thickBot="1">
      <c r="A1" s="174" t="s">
        <v>213</v>
      </c>
    </row>
    <row r="2" spans="1:10" ht="15" customHeight="1">
      <c r="A2" s="176"/>
      <c r="B2" s="177" t="s">
        <v>213</v>
      </c>
      <c r="C2" s="178"/>
      <c r="D2" s="179"/>
      <c r="E2" s="179"/>
      <c r="F2" s="180"/>
      <c r="G2" s="289"/>
      <c r="H2" s="181"/>
      <c r="I2" s="182"/>
    </row>
    <row r="3" spans="1:10" ht="15" customHeight="1">
      <c r="A3" s="176"/>
      <c r="B3" s="183"/>
      <c r="C3" s="184"/>
      <c r="D3" s="185"/>
      <c r="E3" s="186" t="s">
        <v>57</v>
      </c>
      <c r="F3" s="187"/>
      <c r="G3" s="291"/>
      <c r="H3" s="188"/>
      <c r="I3" s="189"/>
    </row>
    <row r="4" spans="1:10" ht="15" customHeight="1">
      <c r="A4" s="176"/>
      <c r="B4" s="183"/>
      <c r="C4" s="184"/>
      <c r="D4" s="185"/>
      <c r="E4" s="44" t="s">
        <v>58</v>
      </c>
      <c r="F4" s="187"/>
      <c r="G4" s="290"/>
      <c r="H4" s="71"/>
      <c r="I4" s="56" t="s">
        <v>50</v>
      </c>
    </row>
    <row r="5" spans="1:10" ht="15" customHeight="1">
      <c r="A5" s="176"/>
      <c r="B5" s="183"/>
      <c r="C5" s="184"/>
      <c r="D5" s="185"/>
      <c r="E5" s="44" t="s">
        <v>214</v>
      </c>
      <c r="F5" s="187"/>
      <c r="G5" s="290"/>
      <c r="H5" s="71"/>
      <c r="I5" s="56" t="s">
        <v>52</v>
      </c>
    </row>
    <row r="6" spans="1:10" ht="21.6" customHeight="1">
      <c r="A6" s="176"/>
      <c r="B6" s="183"/>
      <c r="C6" s="184"/>
      <c r="D6" s="185"/>
      <c r="E6" s="549" t="s">
        <v>215</v>
      </c>
      <c r="F6" s="549"/>
      <c r="G6" s="291"/>
      <c r="H6" s="72"/>
      <c r="I6" s="190" t="s">
        <v>0</v>
      </c>
    </row>
    <row r="7" spans="1:10" ht="15" customHeight="1" thickBot="1">
      <c r="A7" s="176"/>
      <c r="B7" s="191"/>
      <c r="C7" s="192"/>
      <c r="D7" s="193"/>
      <c r="E7" s="193"/>
      <c r="F7" s="194"/>
      <c r="G7" s="292"/>
      <c r="H7" s="195"/>
      <c r="I7" s="196"/>
    </row>
    <row r="8" spans="1:10" ht="15" customHeight="1" thickBot="1">
      <c r="A8" s="176"/>
    </row>
    <row r="9" spans="1:10" s="36" customFormat="1" ht="35.1" customHeight="1" thickBot="1">
      <c r="A9" s="176"/>
      <c r="B9" s="197"/>
      <c r="C9" s="198"/>
      <c r="D9" s="199" t="s">
        <v>327</v>
      </c>
      <c r="E9" s="199"/>
      <c r="F9" s="199"/>
      <c r="G9" s="293"/>
      <c r="H9" s="200"/>
      <c r="I9" s="201"/>
      <c r="J9" s="202"/>
    </row>
    <row r="10" spans="1:10" s="36" customFormat="1" ht="30" customHeight="1" thickBot="1">
      <c r="A10" s="203"/>
      <c r="B10" s="104"/>
      <c r="C10" s="104"/>
      <c r="D10" s="204"/>
      <c r="E10" s="205"/>
      <c r="F10" s="205"/>
      <c r="G10" s="300"/>
      <c r="H10" s="207"/>
      <c r="I10" s="207"/>
      <c r="J10" s="208"/>
    </row>
    <row r="11" spans="1:10" s="104" customFormat="1" ht="30" customHeight="1">
      <c r="A11" s="209"/>
      <c r="B11" s="93" t="s">
        <v>1</v>
      </c>
      <c r="C11" s="94" t="s">
        <v>216</v>
      </c>
      <c r="D11" s="94" t="s">
        <v>2</v>
      </c>
      <c r="E11" s="94" t="s">
        <v>217</v>
      </c>
      <c r="F11" s="95" t="s">
        <v>3</v>
      </c>
      <c r="G11" s="301" t="s">
        <v>4</v>
      </c>
      <c r="H11" s="97" t="s">
        <v>60</v>
      </c>
      <c r="I11" s="138" t="s">
        <v>5</v>
      </c>
      <c r="J11" s="276" t="s">
        <v>218</v>
      </c>
    </row>
    <row r="12" spans="1:10" s="211" customFormat="1" ht="15" customHeight="1">
      <c r="A12" s="210"/>
      <c r="B12" s="277">
        <v>1</v>
      </c>
      <c r="C12" s="270"/>
      <c r="D12" s="220" t="s">
        <v>219</v>
      </c>
      <c r="E12" s="221" t="s">
        <v>220</v>
      </c>
      <c r="F12" s="222" t="s">
        <v>220</v>
      </c>
      <c r="G12" s="302" t="s">
        <v>220</v>
      </c>
      <c r="H12" s="223"/>
      <c r="I12" s="223">
        <f>SUBTOTAL(9,I13:I17)</f>
        <v>0</v>
      </c>
      <c r="J12" s="278"/>
    </row>
    <row r="13" spans="1:10" s="36" customFormat="1" ht="39.6">
      <c r="A13" s="209"/>
      <c r="B13" s="212" t="s">
        <v>213</v>
      </c>
      <c r="C13" s="213"/>
      <c r="D13" s="214" t="s">
        <v>221</v>
      </c>
      <c r="E13" s="215"/>
      <c r="F13" s="216" t="s">
        <v>213</v>
      </c>
      <c r="G13" s="303" t="s">
        <v>213</v>
      </c>
      <c r="H13" s="217"/>
      <c r="I13" s="271"/>
      <c r="J13" s="279"/>
    </row>
    <row r="14" spans="1:10" s="36" customFormat="1">
      <c r="A14" s="209"/>
      <c r="B14" s="212" t="s">
        <v>156</v>
      </c>
      <c r="C14" s="213"/>
      <c r="D14" s="272" t="s">
        <v>222</v>
      </c>
      <c r="E14" s="273"/>
      <c r="F14" s="287" t="s">
        <v>8</v>
      </c>
      <c r="G14" s="304">
        <v>4</v>
      </c>
      <c r="H14" s="466"/>
      <c r="I14" s="271">
        <f>H14*G14</f>
        <v>0</v>
      </c>
      <c r="J14" s="279"/>
    </row>
    <row r="15" spans="1:10" s="36" customFormat="1">
      <c r="A15" s="209"/>
      <c r="B15" s="212" t="s">
        <v>157</v>
      </c>
      <c r="C15" s="213"/>
      <c r="D15" s="272" t="s">
        <v>324</v>
      </c>
      <c r="E15" s="273"/>
      <c r="F15" s="287" t="s">
        <v>8</v>
      </c>
      <c r="G15" s="304">
        <v>3</v>
      </c>
      <c r="H15" s="466"/>
      <c r="I15" s="271">
        <f t="shared" ref="I15:I17" si="0">H15*G15</f>
        <v>0</v>
      </c>
      <c r="J15" s="279"/>
    </row>
    <row r="16" spans="1:10" s="36" customFormat="1">
      <c r="A16" s="209"/>
      <c r="B16" s="212" t="s">
        <v>290</v>
      </c>
      <c r="C16" s="213"/>
      <c r="D16" s="272" t="s">
        <v>312</v>
      </c>
      <c r="E16" s="273"/>
      <c r="F16" s="287" t="s">
        <v>8</v>
      </c>
      <c r="G16" s="304">
        <v>2</v>
      </c>
      <c r="H16" s="466"/>
      <c r="I16" s="271">
        <f t="shared" si="0"/>
        <v>0</v>
      </c>
      <c r="J16" s="279"/>
    </row>
    <row r="17" spans="1:10" s="36" customFormat="1">
      <c r="A17" s="209"/>
      <c r="B17" s="212" t="s">
        <v>291</v>
      </c>
      <c r="C17" s="213"/>
      <c r="D17" s="272" t="s">
        <v>366</v>
      </c>
      <c r="E17" s="273"/>
      <c r="F17" s="287" t="s">
        <v>8</v>
      </c>
      <c r="G17" s="304">
        <v>1</v>
      </c>
      <c r="H17" s="466"/>
      <c r="I17" s="271">
        <f t="shared" si="0"/>
        <v>0</v>
      </c>
      <c r="J17" s="279"/>
    </row>
    <row r="18" spans="1:10" s="211" customFormat="1" ht="15" customHeight="1">
      <c r="A18" s="210"/>
      <c r="B18" s="277">
        <v>2</v>
      </c>
      <c r="C18" s="270"/>
      <c r="D18" s="220" t="s">
        <v>226</v>
      </c>
      <c r="E18" s="221" t="s">
        <v>220</v>
      </c>
      <c r="F18" s="222" t="s">
        <v>220</v>
      </c>
      <c r="G18" s="302" t="s">
        <v>220</v>
      </c>
      <c r="H18" s="223"/>
      <c r="I18" s="223">
        <f>SUBTOTAL(9,I19:I31)</f>
        <v>0</v>
      </c>
      <c r="J18" s="278"/>
    </row>
    <row r="19" spans="1:10" s="36" customFormat="1">
      <c r="A19" s="209"/>
      <c r="B19" s="212" t="s">
        <v>177</v>
      </c>
      <c r="C19" s="213"/>
      <c r="D19" s="214" t="s">
        <v>227</v>
      </c>
      <c r="E19" s="215"/>
      <c r="F19" s="216" t="s">
        <v>213</v>
      </c>
      <c r="G19" s="303" t="s">
        <v>213</v>
      </c>
      <c r="H19" s="217"/>
      <c r="I19" s="271" t="str">
        <f t="shared" ref="I19" si="1">IF(H19&gt;0,H19*G19,"")</f>
        <v/>
      </c>
      <c r="J19" s="279"/>
    </row>
    <row r="20" spans="1:10" s="36" customFormat="1">
      <c r="A20" s="209"/>
      <c r="B20" s="212" t="s">
        <v>178</v>
      </c>
      <c r="C20" s="213" t="s">
        <v>228</v>
      </c>
      <c r="D20" s="218" t="s">
        <v>229</v>
      </c>
      <c r="E20" s="215"/>
      <c r="F20" s="216" t="s">
        <v>8</v>
      </c>
      <c r="G20" s="303">
        <v>4</v>
      </c>
      <c r="H20" s="466"/>
      <c r="I20" s="271">
        <f t="shared" ref="I20:I31" si="2">H20*G20</f>
        <v>0</v>
      </c>
      <c r="J20" s="279"/>
    </row>
    <row r="21" spans="1:10" s="36" customFormat="1">
      <c r="A21" s="209"/>
      <c r="B21" s="212" t="s">
        <v>179</v>
      </c>
      <c r="C21" s="213"/>
      <c r="D21" s="218" t="s">
        <v>230</v>
      </c>
      <c r="E21" s="215"/>
      <c r="F21" s="216" t="s">
        <v>8</v>
      </c>
      <c r="G21" s="303">
        <f>G20</f>
        <v>4</v>
      </c>
      <c r="H21" s="466"/>
      <c r="I21" s="271">
        <f t="shared" si="2"/>
        <v>0</v>
      </c>
      <c r="J21" s="279"/>
    </row>
    <row r="22" spans="1:10" s="36" customFormat="1">
      <c r="A22" s="209"/>
      <c r="B22" s="212" t="s">
        <v>180</v>
      </c>
      <c r="C22" s="213"/>
      <c r="D22" s="218" t="s">
        <v>326</v>
      </c>
      <c r="E22" s="215"/>
      <c r="F22" s="216" t="s">
        <v>8</v>
      </c>
      <c r="G22" s="303">
        <f>G21</f>
        <v>4</v>
      </c>
      <c r="H22" s="466"/>
      <c r="I22" s="271">
        <f t="shared" si="2"/>
        <v>0</v>
      </c>
      <c r="J22" s="279"/>
    </row>
    <row r="23" spans="1:10" s="36" customFormat="1">
      <c r="A23" s="209"/>
      <c r="B23" s="212" t="s">
        <v>181</v>
      </c>
      <c r="C23" s="213"/>
      <c r="D23" s="219" t="s">
        <v>231</v>
      </c>
      <c r="E23" s="215"/>
      <c r="F23" s="216" t="s">
        <v>8</v>
      </c>
      <c r="G23" s="303">
        <f>G20</f>
        <v>4</v>
      </c>
      <c r="H23" s="466"/>
      <c r="I23" s="271">
        <f t="shared" si="2"/>
        <v>0</v>
      </c>
      <c r="J23" s="279"/>
    </row>
    <row r="24" spans="1:10" s="36" customFormat="1">
      <c r="A24" s="209"/>
      <c r="B24" s="212" t="s">
        <v>182</v>
      </c>
      <c r="C24" s="213"/>
      <c r="D24" s="219" t="s">
        <v>232</v>
      </c>
      <c r="E24" s="215"/>
      <c r="F24" s="216" t="s">
        <v>8</v>
      </c>
      <c r="G24" s="303">
        <f>G20</f>
        <v>4</v>
      </c>
      <c r="H24" s="466"/>
      <c r="I24" s="271">
        <f t="shared" si="2"/>
        <v>0</v>
      </c>
      <c r="J24" s="279"/>
    </row>
    <row r="25" spans="1:10" s="36" customFormat="1">
      <c r="A25" s="209"/>
      <c r="B25" s="212" t="s">
        <v>197</v>
      </c>
      <c r="C25" s="306" t="s">
        <v>233</v>
      </c>
      <c r="D25" s="272" t="s">
        <v>234</v>
      </c>
      <c r="E25" s="215"/>
      <c r="F25" s="216" t="s">
        <v>8</v>
      </c>
      <c r="G25" s="303">
        <v>4</v>
      </c>
      <c r="H25" s="466"/>
      <c r="I25" s="271">
        <f t="shared" si="2"/>
        <v>0</v>
      </c>
      <c r="J25" s="279"/>
    </row>
    <row r="26" spans="1:10" s="36" customFormat="1">
      <c r="A26" s="209"/>
      <c r="B26" s="212" t="s">
        <v>292</v>
      </c>
      <c r="C26" s="213"/>
      <c r="D26" s="218" t="s">
        <v>235</v>
      </c>
      <c r="E26" s="215"/>
      <c r="F26" s="216" t="s">
        <v>8</v>
      </c>
      <c r="G26" s="303">
        <f>G25</f>
        <v>4</v>
      </c>
      <c r="H26" s="466"/>
      <c r="I26" s="271">
        <f t="shared" si="2"/>
        <v>0</v>
      </c>
      <c r="J26" s="279"/>
    </row>
    <row r="27" spans="1:10" s="36" customFormat="1">
      <c r="A27" s="209"/>
      <c r="B27" s="212" t="s">
        <v>293</v>
      </c>
      <c r="C27" s="213"/>
      <c r="D27" s="218" t="s">
        <v>236</v>
      </c>
      <c r="E27" s="215"/>
      <c r="F27" s="216" t="s">
        <v>8</v>
      </c>
      <c r="G27" s="303">
        <f>G25</f>
        <v>4</v>
      </c>
      <c r="H27" s="466"/>
      <c r="I27" s="271">
        <f t="shared" si="2"/>
        <v>0</v>
      </c>
      <c r="J27" s="279"/>
    </row>
    <row r="28" spans="1:10" s="36" customFormat="1">
      <c r="A28" s="209"/>
      <c r="B28" s="212" t="s">
        <v>294</v>
      </c>
      <c r="C28" s="213"/>
      <c r="D28" s="219" t="s">
        <v>232</v>
      </c>
      <c r="E28" s="215"/>
      <c r="F28" s="216" t="s">
        <v>8</v>
      </c>
      <c r="G28" s="303">
        <f>G25</f>
        <v>4</v>
      </c>
      <c r="H28" s="466"/>
      <c r="I28" s="271">
        <f t="shared" si="2"/>
        <v>0</v>
      </c>
      <c r="J28" s="279"/>
    </row>
    <row r="29" spans="1:10" s="36" customFormat="1">
      <c r="A29" s="209"/>
      <c r="B29" s="212" t="s">
        <v>295</v>
      </c>
      <c r="C29" s="213" t="s">
        <v>316</v>
      </c>
      <c r="D29" s="218" t="s">
        <v>317</v>
      </c>
      <c r="E29" s="273"/>
      <c r="F29" s="287" t="s">
        <v>8</v>
      </c>
      <c r="G29" s="304">
        <f>G16</f>
        <v>2</v>
      </c>
      <c r="H29" s="466"/>
      <c r="I29" s="271">
        <f t="shared" si="2"/>
        <v>0</v>
      </c>
      <c r="J29" s="279"/>
    </row>
    <row r="30" spans="1:10" s="36" customFormat="1">
      <c r="A30" s="209"/>
      <c r="B30" s="212" t="s">
        <v>296</v>
      </c>
      <c r="C30" s="213"/>
      <c r="D30" s="218" t="s">
        <v>318</v>
      </c>
      <c r="E30" s="273"/>
      <c r="F30" s="287" t="s">
        <v>8</v>
      </c>
      <c r="G30" s="304">
        <v>2</v>
      </c>
      <c r="H30" s="466"/>
      <c r="I30" s="271">
        <f t="shared" si="2"/>
        <v>0</v>
      </c>
      <c r="J30" s="279"/>
    </row>
    <row r="31" spans="1:10" s="36" customFormat="1">
      <c r="A31" s="209"/>
      <c r="B31" s="212" t="s">
        <v>297</v>
      </c>
      <c r="C31" s="213"/>
      <c r="D31" s="218" t="s">
        <v>247</v>
      </c>
      <c r="E31" s="215"/>
      <c r="F31" s="216" t="s">
        <v>14</v>
      </c>
      <c r="G31" s="304">
        <v>7</v>
      </c>
      <c r="H31" s="466"/>
      <c r="I31" s="271">
        <f t="shared" si="2"/>
        <v>0</v>
      </c>
      <c r="J31" s="279"/>
    </row>
    <row r="32" spans="1:10" s="211" customFormat="1" ht="15" customHeight="1">
      <c r="A32" s="210"/>
      <c r="B32" s="277">
        <v>3</v>
      </c>
      <c r="C32" s="270"/>
      <c r="D32" s="220" t="s">
        <v>248</v>
      </c>
      <c r="E32" s="221"/>
      <c r="F32" s="222"/>
      <c r="G32" s="302"/>
      <c r="H32" s="223"/>
      <c r="I32" s="223">
        <f>SUBTOTAL(9,I33:I69)</f>
        <v>0</v>
      </c>
      <c r="J32" s="278"/>
    </row>
    <row r="33" spans="1:10" ht="39.6">
      <c r="A33" s="209"/>
      <c r="B33" s="212" t="s">
        <v>213</v>
      </c>
      <c r="C33" s="213"/>
      <c r="D33" s="272" t="s">
        <v>249</v>
      </c>
      <c r="E33" s="273"/>
      <c r="F33" s="287" t="s">
        <v>213</v>
      </c>
      <c r="G33" s="304" t="s">
        <v>213</v>
      </c>
      <c r="H33" s="224"/>
      <c r="I33" s="271"/>
      <c r="J33" s="280"/>
    </row>
    <row r="34" spans="1:10">
      <c r="A34" s="209"/>
      <c r="B34" s="212" t="s">
        <v>171</v>
      </c>
      <c r="C34" s="213" t="s">
        <v>250</v>
      </c>
      <c r="D34" s="272" t="s">
        <v>251</v>
      </c>
      <c r="E34" s="273"/>
      <c r="F34" s="287" t="s">
        <v>11</v>
      </c>
      <c r="G34" s="304">
        <v>15</v>
      </c>
      <c r="H34" s="466"/>
      <c r="I34" s="271">
        <f t="shared" ref="I34:I80" si="3">H34*G34</f>
        <v>0</v>
      </c>
      <c r="J34" s="280"/>
    </row>
    <row r="35" spans="1:10">
      <c r="A35" s="209"/>
      <c r="B35" s="212" t="s">
        <v>172</v>
      </c>
      <c r="C35" s="213" t="s">
        <v>252</v>
      </c>
      <c r="D35" s="272" t="s">
        <v>254</v>
      </c>
      <c r="E35" s="273"/>
      <c r="F35" s="287" t="s">
        <v>11</v>
      </c>
      <c r="G35" s="304">
        <v>5</v>
      </c>
      <c r="H35" s="466"/>
      <c r="I35" s="271">
        <f t="shared" si="3"/>
        <v>0</v>
      </c>
      <c r="J35" s="280"/>
    </row>
    <row r="36" spans="1:10">
      <c r="A36" s="209"/>
      <c r="B36" s="212" t="s">
        <v>173</v>
      </c>
      <c r="C36" s="213" t="s">
        <v>252</v>
      </c>
      <c r="D36" s="272" t="s">
        <v>255</v>
      </c>
      <c r="E36" s="273"/>
      <c r="F36" s="287" t="s">
        <v>11</v>
      </c>
      <c r="G36" s="304">
        <v>15</v>
      </c>
      <c r="H36" s="466"/>
      <c r="I36" s="271">
        <f t="shared" si="3"/>
        <v>0</v>
      </c>
      <c r="J36" s="280"/>
    </row>
    <row r="37" spans="1:10">
      <c r="A37" s="209"/>
      <c r="B37" s="212" t="s">
        <v>174</v>
      </c>
      <c r="C37" s="213" t="s">
        <v>250</v>
      </c>
      <c r="D37" s="272" t="s">
        <v>256</v>
      </c>
      <c r="E37" s="273"/>
      <c r="F37" s="287" t="s">
        <v>257</v>
      </c>
      <c r="G37" s="304">
        <v>20</v>
      </c>
      <c r="H37" s="466"/>
      <c r="I37" s="271">
        <f t="shared" si="3"/>
        <v>0</v>
      </c>
      <c r="J37" s="280"/>
    </row>
    <row r="38" spans="1:10">
      <c r="A38" s="209"/>
      <c r="B38" s="212" t="s">
        <v>175</v>
      </c>
      <c r="C38" s="213"/>
      <c r="D38" s="225" t="s">
        <v>258</v>
      </c>
      <c r="E38" s="288"/>
      <c r="F38" s="287" t="s">
        <v>8</v>
      </c>
      <c r="G38" s="304">
        <v>1</v>
      </c>
      <c r="H38" s="466"/>
      <c r="I38" s="271">
        <f t="shared" si="3"/>
        <v>0</v>
      </c>
      <c r="J38" s="280"/>
    </row>
    <row r="39" spans="1:10">
      <c r="A39" s="209"/>
      <c r="B39" s="212" t="s">
        <v>176</v>
      </c>
      <c r="C39" s="213"/>
      <c r="D39" s="219" t="s">
        <v>259</v>
      </c>
      <c r="E39" s="288"/>
      <c r="F39" s="287" t="s">
        <v>8</v>
      </c>
      <c r="G39" s="304">
        <v>1</v>
      </c>
      <c r="H39" s="466"/>
      <c r="I39" s="271">
        <f t="shared" si="3"/>
        <v>0</v>
      </c>
      <c r="J39" s="280"/>
    </row>
    <row r="40" spans="1:10">
      <c r="A40" s="209"/>
      <c r="B40" s="212" t="s">
        <v>187</v>
      </c>
      <c r="C40" s="213"/>
      <c r="D40" s="469" t="s">
        <v>367</v>
      </c>
      <c r="E40" s="288"/>
      <c r="F40" s="287" t="s">
        <v>213</v>
      </c>
      <c r="G40" s="304" t="s">
        <v>213</v>
      </c>
      <c r="H40" s="224"/>
      <c r="I40" s="271"/>
      <c r="J40" s="280"/>
    </row>
    <row r="41" spans="1:10">
      <c r="A41" s="209"/>
      <c r="B41" s="212" t="s">
        <v>188</v>
      </c>
      <c r="C41" s="213"/>
      <c r="D41" s="470" t="s">
        <v>666</v>
      </c>
      <c r="E41" s="471"/>
      <c r="F41" s="472"/>
      <c r="G41" s="473"/>
      <c r="H41" s="224"/>
      <c r="I41" s="271"/>
      <c r="J41" s="280"/>
    </row>
    <row r="42" spans="1:10">
      <c r="A42" s="209"/>
      <c r="B42" s="212" t="s">
        <v>189</v>
      </c>
      <c r="C42" s="213"/>
      <c r="D42" s="470" t="s">
        <v>667</v>
      </c>
      <c r="E42" s="471"/>
      <c r="F42" s="472" t="s">
        <v>11</v>
      </c>
      <c r="G42" s="473">
        <v>8</v>
      </c>
      <c r="H42" s="490"/>
      <c r="I42" s="489">
        <f t="shared" si="3"/>
        <v>0</v>
      </c>
      <c r="J42" s="280"/>
    </row>
    <row r="43" spans="1:10">
      <c r="A43" s="209"/>
      <c r="B43" s="212" t="s">
        <v>200</v>
      </c>
      <c r="C43" s="213"/>
      <c r="D43" s="470" t="s">
        <v>668</v>
      </c>
      <c r="E43" s="471"/>
      <c r="F43" s="472"/>
      <c r="G43" s="473"/>
      <c r="H43" s="491"/>
      <c r="I43" s="489"/>
      <c r="J43" s="280"/>
    </row>
    <row r="44" spans="1:10">
      <c r="A44" s="209"/>
      <c r="B44" s="212" t="s">
        <v>653</v>
      </c>
      <c r="C44" s="213"/>
      <c r="D44" s="470" t="s">
        <v>667</v>
      </c>
      <c r="E44" s="471"/>
      <c r="F44" s="472" t="s">
        <v>11</v>
      </c>
      <c r="G44" s="473">
        <v>2</v>
      </c>
      <c r="H44" s="490"/>
      <c r="I44" s="489">
        <f t="shared" si="3"/>
        <v>0</v>
      </c>
      <c r="J44" s="280"/>
    </row>
    <row r="45" spans="1:10">
      <c r="A45" s="209"/>
      <c r="B45" s="212" t="s">
        <v>654</v>
      </c>
      <c r="C45" s="213"/>
      <c r="D45" s="474" t="s">
        <v>669</v>
      </c>
      <c r="E45" s="475"/>
      <c r="F45" s="476" t="s">
        <v>14</v>
      </c>
      <c r="G45" s="473">
        <v>1</v>
      </c>
      <c r="H45" s="490"/>
      <c r="I45" s="489">
        <f t="shared" si="3"/>
        <v>0</v>
      </c>
      <c r="J45" s="280"/>
    </row>
    <row r="46" spans="1:10" ht="26.4">
      <c r="A46" s="209"/>
      <c r="B46" s="212" t="s">
        <v>655</v>
      </c>
      <c r="C46" s="213"/>
      <c r="D46" s="477" t="s">
        <v>670</v>
      </c>
      <c r="E46" s="475" t="s">
        <v>671</v>
      </c>
      <c r="F46" s="476" t="s">
        <v>14</v>
      </c>
      <c r="G46" s="473">
        <v>1</v>
      </c>
      <c r="H46" s="490"/>
      <c r="I46" s="489">
        <f t="shared" si="3"/>
        <v>0</v>
      </c>
      <c r="J46" s="280"/>
    </row>
    <row r="47" spans="1:10" ht="26.4">
      <c r="A47" s="209"/>
      <c r="B47" s="212" t="s">
        <v>656</v>
      </c>
      <c r="C47" s="213"/>
      <c r="D47" s="474" t="s">
        <v>672</v>
      </c>
      <c r="E47" s="475" t="s">
        <v>671</v>
      </c>
      <c r="F47" s="476" t="s">
        <v>14</v>
      </c>
      <c r="G47" s="473">
        <v>1</v>
      </c>
      <c r="H47" s="490"/>
      <c r="I47" s="489">
        <f t="shared" si="3"/>
        <v>0</v>
      </c>
      <c r="J47" s="280"/>
    </row>
    <row r="48" spans="1:10" ht="26.4">
      <c r="A48" s="209"/>
      <c r="B48" s="212" t="s">
        <v>657</v>
      </c>
      <c r="C48" s="213"/>
      <c r="D48" s="474" t="s">
        <v>673</v>
      </c>
      <c r="E48" s="475" t="s">
        <v>671</v>
      </c>
      <c r="F48" s="476" t="s">
        <v>14</v>
      </c>
      <c r="G48" s="473">
        <v>1</v>
      </c>
      <c r="H48" s="490"/>
      <c r="I48" s="489">
        <f t="shared" si="3"/>
        <v>0</v>
      </c>
      <c r="J48" s="280"/>
    </row>
    <row r="49" spans="1:10">
      <c r="A49" s="209"/>
      <c r="B49" s="212" t="s">
        <v>658</v>
      </c>
      <c r="C49" s="213"/>
      <c r="D49" s="470" t="s">
        <v>674</v>
      </c>
      <c r="E49" s="478"/>
      <c r="F49" s="479" t="s">
        <v>687</v>
      </c>
      <c r="G49" s="473">
        <v>3</v>
      </c>
      <c r="H49" s="490"/>
      <c r="I49" s="489">
        <f t="shared" si="3"/>
        <v>0</v>
      </c>
      <c r="J49" s="280"/>
    </row>
    <row r="50" spans="1:10">
      <c r="A50" s="209"/>
      <c r="B50" s="212" t="s">
        <v>659</v>
      </c>
      <c r="C50" s="213"/>
      <c r="D50" s="470" t="s">
        <v>675</v>
      </c>
      <c r="E50" s="478"/>
      <c r="F50" s="480" t="s">
        <v>8</v>
      </c>
      <c r="G50" s="473">
        <v>1</v>
      </c>
      <c r="H50" s="490"/>
      <c r="I50" s="489">
        <f t="shared" si="3"/>
        <v>0</v>
      </c>
      <c r="J50" s="280"/>
    </row>
    <row r="51" spans="1:10">
      <c r="A51" s="209"/>
      <c r="B51" s="212" t="s">
        <v>660</v>
      </c>
      <c r="C51" s="213"/>
      <c r="D51" s="470"/>
      <c r="E51" s="478"/>
      <c r="F51" s="480"/>
      <c r="G51" s="473"/>
      <c r="H51" s="491"/>
      <c r="I51" s="489"/>
      <c r="J51" s="280"/>
    </row>
    <row r="52" spans="1:10">
      <c r="A52" s="209"/>
      <c r="B52" s="212" t="s">
        <v>661</v>
      </c>
      <c r="C52" s="213"/>
      <c r="D52" s="481" t="s">
        <v>676</v>
      </c>
      <c r="E52" s="478"/>
      <c r="F52" s="480"/>
      <c r="G52" s="473"/>
      <c r="H52" s="491"/>
      <c r="I52" s="489"/>
      <c r="J52" s="280"/>
    </row>
    <row r="53" spans="1:10">
      <c r="A53" s="209"/>
      <c r="B53" s="212" t="s">
        <v>662</v>
      </c>
      <c r="C53" s="213"/>
      <c r="D53" s="482" t="s">
        <v>677</v>
      </c>
      <c r="E53" s="478"/>
      <c r="F53" s="480" t="s">
        <v>14</v>
      </c>
      <c r="G53" s="473">
        <v>1</v>
      </c>
      <c r="H53" s="490"/>
      <c r="I53" s="489">
        <f t="shared" si="3"/>
        <v>0</v>
      </c>
      <c r="J53" s="280"/>
    </row>
    <row r="54" spans="1:10">
      <c r="A54" s="209"/>
      <c r="B54" s="212" t="s">
        <v>663</v>
      </c>
      <c r="C54" s="213"/>
      <c r="D54" s="483" t="s">
        <v>678</v>
      </c>
      <c r="E54" s="478"/>
      <c r="F54" s="480"/>
      <c r="G54" s="473"/>
      <c r="H54" s="491"/>
      <c r="I54" s="489"/>
      <c r="J54" s="280"/>
    </row>
    <row r="55" spans="1:10">
      <c r="A55" s="209"/>
      <c r="B55" s="212" t="s">
        <v>664</v>
      </c>
      <c r="C55" s="213"/>
      <c r="D55" s="482" t="s">
        <v>679</v>
      </c>
      <c r="E55" s="478"/>
      <c r="F55" s="480" t="s">
        <v>14</v>
      </c>
      <c r="G55" s="473">
        <v>1</v>
      </c>
      <c r="H55" s="490"/>
      <c r="I55" s="489">
        <f t="shared" si="3"/>
        <v>0</v>
      </c>
      <c r="J55" s="280"/>
    </row>
    <row r="56" spans="1:10">
      <c r="A56" s="209"/>
      <c r="B56" s="212" t="s">
        <v>665</v>
      </c>
      <c r="C56" s="213"/>
      <c r="D56" s="484" t="s">
        <v>680</v>
      </c>
      <c r="E56" s="478"/>
      <c r="F56" s="480" t="s">
        <v>14</v>
      </c>
      <c r="G56" s="473">
        <v>1</v>
      </c>
      <c r="H56" s="490"/>
      <c r="I56" s="489">
        <f t="shared" si="3"/>
        <v>0</v>
      </c>
      <c r="J56" s="280"/>
    </row>
    <row r="57" spans="1:10">
      <c r="A57" s="209"/>
      <c r="B57" s="212" t="s">
        <v>688</v>
      </c>
      <c r="C57" s="213"/>
      <c r="D57" s="485" t="s">
        <v>681</v>
      </c>
      <c r="E57" s="478"/>
      <c r="F57" s="480" t="s">
        <v>11</v>
      </c>
      <c r="G57" s="473">
        <v>15</v>
      </c>
      <c r="H57" s="490"/>
      <c r="I57" s="489">
        <f t="shared" si="3"/>
        <v>0</v>
      </c>
      <c r="J57" s="280"/>
    </row>
    <row r="58" spans="1:10">
      <c r="A58" s="209"/>
      <c r="B58" s="212" t="s">
        <v>689</v>
      </c>
      <c r="C58" s="213"/>
      <c r="D58" s="485" t="s">
        <v>251</v>
      </c>
      <c r="E58" s="478"/>
      <c r="F58" s="480" t="s">
        <v>11</v>
      </c>
      <c r="G58" s="473">
        <v>15</v>
      </c>
      <c r="H58" s="490"/>
      <c r="I58" s="489">
        <f t="shared" si="3"/>
        <v>0</v>
      </c>
      <c r="J58" s="280"/>
    </row>
    <row r="59" spans="1:10">
      <c r="A59" s="209"/>
      <c r="B59" s="212" t="s">
        <v>690</v>
      </c>
      <c r="C59" s="213"/>
      <c r="D59" s="485" t="s">
        <v>646</v>
      </c>
      <c r="E59" s="478"/>
      <c r="F59" s="480" t="s">
        <v>11</v>
      </c>
      <c r="G59" s="473">
        <v>18</v>
      </c>
      <c r="H59" s="490"/>
      <c r="I59" s="489">
        <f t="shared" si="3"/>
        <v>0</v>
      </c>
      <c r="J59" s="280"/>
    </row>
    <row r="60" spans="1:10">
      <c r="A60" s="209"/>
      <c r="B60" s="212" t="s">
        <v>691</v>
      </c>
      <c r="C60" s="213"/>
      <c r="D60" s="485" t="s">
        <v>682</v>
      </c>
      <c r="E60" s="478"/>
      <c r="F60" s="480" t="s">
        <v>11</v>
      </c>
      <c r="G60" s="473">
        <v>18</v>
      </c>
      <c r="H60" s="490"/>
      <c r="I60" s="489">
        <f t="shared" si="3"/>
        <v>0</v>
      </c>
      <c r="J60" s="280"/>
    </row>
    <row r="61" spans="1:10">
      <c r="A61" s="209"/>
      <c r="B61" s="212" t="s">
        <v>692</v>
      </c>
      <c r="C61" s="213"/>
      <c r="D61" s="485" t="s">
        <v>683</v>
      </c>
      <c r="E61" s="478"/>
      <c r="F61" s="480" t="s">
        <v>8</v>
      </c>
      <c r="G61" s="473">
        <v>1</v>
      </c>
      <c r="H61" s="490"/>
      <c r="I61" s="489">
        <f t="shared" si="3"/>
        <v>0</v>
      </c>
      <c r="J61" s="280"/>
    </row>
    <row r="62" spans="1:10">
      <c r="A62" s="209"/>
      <c r="B62" s="212" t="s">
        <v>693</v>
      </c>
      <c r="C62" s="213"/>
      <c r="D62" s="485" t="s">
        <v>684</v>
      </c>
      <c r="E62" s="478"/>
      <c r="F62" s="480" t="s">
        <v>8</v>
      </c>
      <c r="G62" s="473">
        <v>3</v>
      </c>
      <c r="H62" s="490"/>
      <c r="I62" s="489">
        <f t="shared" si="3"/>
        <v>0</v>
      </c>
      <c r="J62" s="280"/>
    </row>
    <row r="63" spans="1:10">
      <c r="A63" s="209"/>
      <c r="B63" s="212" t="s">
        <v>694</v>
      </c>
      <c r="C63" s="213"/>
      <c r="D63" s="485" t="s">
        <v>253</v>
      </c>
      <c r="E63" s="478"/>
      <c r="F63" s="480" t="s">
        <v>11</v>
      </c>
      <c r="G63" s="473">
        <v>2</v>
      </c>
      <c r="H63" s="490"/>
      <c r="I63" s="489">
        <f t="shared" si="3"/>
        <v>0</v>
      </c>
      <c r="J63" s="280"/>
    </row>
    <row r="64" spans="1:10">
      <c r="A64" s="209"/>
      <c r="B64" s="212" t="s">
        <v>695</v>
      </c>
      <c r="C64" s="213"/>
      <c r="D64" s="485" t="s">
        <v>685</v>
      </c>
      <c r="E64" s="478"/>
      <c r="F64" s="480" t="s">
        <v>11</v>
      </c>
      <c r="G64" s="473">
        <v>15</v>
      </c>
      <c r="H64" s="490"/>
      <c r="I64" s="489">
        <f t="shared" si="3"/>
        <v>0</v>
      </c>
      <c r="J64" s="280"/>
    </row>
    <row r="65" spans="1:10" ht="39.6">
      <c r="A65" s="209"/>
      <c r="B65" s="212" t="s">
        <v>696</v>
      </c>
      <c r="C65" s="213"/>
      <c r="D65" s="486" t="s">
        <v>686</v>
      </c>
      <c r="E65" s="487"/>
      <c r="F65" s="488" t="s">
        <v>8</v>
      </c>
      <c r="G65" s="473">
        <f>G55</f>
        <v>1</v>
      </c>
      <c r="H65" s="490"/>
      <c r="I65" s="489">
        <f t="shared" si="3"/>
        <v>0</v>
      </c>
      <c r="J65" s="280"/>
    </row>
    <row r="66" spans="1:10">
      <c r="A66" s="209"/>
      <c r="B66" s="212" t="s">
        <v>697</v>
      </c>
      <c r="C66" s="213"/>
      <c r="D66" s="470" t="s">
        <v>675</v>
      </c>
      <c r="E66" s="478"/>
      <c r="F66" s="480" t="s">
        <v>8</v>
      </c>
      <c r="G66" s="473">
        <v>1</v>
      </c>
      <c r="H66" s="490"/>
      <c r="I66" s="489">
        <f t="shared" si="3"/>
        <v>0</v>
      </c>
      <c r="J66" s="280"/>
    </row>
    <row r="67" spans="1:10">
      <c r="A67" s="209"/>
      <c r="B67" s="212" t="s">
        <v>698</v>
      </c>
      <c r="C67" s="213"/>
      <c r="D67" s="219"/>
      <c r="E67" s="288"/>
      <c r="F67" s="287"/>
      <c r="G67" s="304"/>
      <c r="H67" s="224"/>
      <c r="I67" s="271"/>
      <c r="J67" s="280"/>
    </row>
    <row r="68" spans="1:10">
      <c r="A68" s="209"/>
      <c r="B68" s="212" t="s">
        <v>699</v>
      </c>
      <c r="C68" s="213"/>
      <c r="D68" s="218" t="s">
        <v>720</v>
      </c>
      <c r="E68" s="215"/>
      <c r="F68" s="216" t="s">
        <v>8</v>
      </c>
      <c r="G68" s="266">
        <v>1</v>
      </c>
      <c r="H68" s="466"/>
      <c r="I68" s="271">
        <f t="shared" ref="I68" si="4">H68*G68</f>
        <v>0</v>
      </c>
      <c r="J68" s="280"/>
    </row>
    <row r="69" spans="1:10">
      <c r="A69" s="209"/>
      <c r="B69" s="212" t="s">
        <v>700</v>
      </c>
      <c r="C69" s="213"/>
      <c r="D69" s="225" t="s">
        <v>260</v>
      </c>
      <c r="E69" s="288"/>
      <c r="F69" s="287" t="s">
        <v>8</v>
      </c>
      <c r="G69" s="304">
        <v>1</v>
      </c>
      <c r="H69" s="466"/>
      <c r="I69" s="271">
        <f t="shared" si="3"/>
        <v>0</v>
      </c>
      <c r="J69" s="280"/>
    </row>
    <row r="70" spans="1:10" s="211" customFormat="1" ht="15" customHeight="1">
      <c r="A70" s="210"/>
      <c r="B70" s="277">
        <v>4</v>
      </c>
      <c r="C70" s="270" t="s">
        <v>261</v>
      </c>
      <c r="D70" s="220" t="s">
        <v>23</v>
      </c>
      <c r="E70" s="221"/>
      <c r="F70" s="222"/>
      <c r="G70" s="302"/>
      <c r="H70" s="223"/>
      <c r="I70" s="223">
        <f>SUBTOTAL(9,I71:I80)</f>
        <v>0</v>
      </c>
      <c r="J70" s="278"/>
    </row>
    <row r="71" spans="1:10">
      <c r="A71" s="209"/>
      <c r="B71" s="212" t="s">
        <v>137</v>
      </c>
      <c r="C71" s="213"/>
      <c r="D71" s="272" t="s">
        <v>262</v>
      </c>
      <c r="E71" s="273"/>
      <c r="F71" s="216" t="s">
        <v>8</v>
      </c>
      <c r="G71" s="303">
        <v>1</v>
      </c>
      <c r="H71" s="466"/>
      <c r="I71" s="271">
        <f t="shared" si="3"/>
        <v>0</v>
      </c>
      <c r="J71" s="280"/>
    </row>
    <row r="72" spans="1:10">
      <c r="A72" s="209"/>
      <c r="B72" s="212" t="s">
        <v>138</v>
      </c>
      <c r="C72" s="213"/>
      <c r="D72" s="272" t="s">
        <v>263</v>
      </c>
      <c r="E72" s="273"/>
      <c r="F72" s="216" t="s">
        <v>8</v>
      </c>
      <c r="G72" s="303">
        <v>1</v>
      </c>
      <c r="H72" s="466"/>
      <c r="I72" s="271">
        <f t="shared" si="3"/>
        <v>0</v>
      </c>
      <c r="J72" s="280"/>
    </row>
    <row r="73" spans="1:10">
      <c r="A73" s="209"/>
      <c r="B73" s="212" t="s">
        <v>139</v>
      </c>
      <c r="C73" s="213"/>
      <c r="D73" s="272" t="s">
        <v>264</v>
      </c>
      <c r="E73" s="273"/>
      <c r="F73" s="216" t="s">
        <v>8</v>
      </c>
      <c r="G73" s="303">
        <v>1</v>
      </c>
      <c r="H73" s="466"/>
      <c r="I73" s="271">
        <f t="shared" si="3"/>
        <v>0</v>
      </c>
      <c r="J73" s="280"/>
    </row>
    <row r="74" spans="1:10">
      <c r="A74" s="209"/>
      <c r="B74" s="212" t="s">
        <v>140</v>
      </c>
      <c r="C74" s="213"/>
      <c r="D74" s="274" t="s">
        <v>265</v>
      </c>
      <c r="E74" s="273"/>
      <c r="F74" s="216" t="s">
        <v>8</v>
      </c>
      <c r="G74" s="303">
        <v>1</v>
      </c>
      <c r="H74" s="466"/>
      <c r="I74" s="271">
        <f t="shared" si="3"/>
        <v>0</v>
      </c>
      <c r="J74" s="280"/>
    </row>
    <row r="75" spans="1:10">
      <c r="A75" s="209"/>
      <c r="B75" s="212" t="s">
        <v>141</v>
      </c>
      <c r="C75" s="213"/>
      <c r="D75" s="274" t="s">
        <v>266</v>
      </c>
      <c r="E75" s="273"/>
      <c r="F75" s="216" t="s">
        <v>8</v>
      </c>
      <c r="G75" s="303">
        <v>1</v>
      </c>
      <c r="H75" s="466"/>
      <c r="I75" s="271">
        <f t="shared" si="3"/>
        <v>0</v>
      </c>
      <c r="J75" s="280"/>
    </row>
    <row r="76" spans="1:10">
      <c r="A76" s="209"/>
      <c r="B76" s="212" t="s">
        <v>142</v>
      </c>
      <c r="C76" s="213"/>
      <c r="D76" s="272" t="s">
        <v>267</v>
      </c>
      <c r="E76" s="273"/>
      <c r="F76" s="216" t="s">
        <v>8</v>
      </c>
      <c r="G76" s="303">
        <v>1</v>
      </c>
      <c r="H76" s="466"/>
      <c r="I76" s="271">
        <f t="shared" si="3"/>
        <v>0</v>
      </c>
      <c r="J76" s="280"/>
    </row>
    <row r="77" spans="1:10">
      <c r="A77" s="209"/>
      <c r="B77" s="212" t="s">
        <v>170</v>
      </c>
      <c r="C77" s="213"/>
      <c r="D77" s="272" t="s">
        <v>268</v>
      </c>
      <c r="E77" s="273"/>
      <c r="F77" s="216" t="s">
        <v>8</v>
      </c>
      <c r="G77" s="303">
        <v>1</v>
      </c>
      <c r="H77" s="466"/>
      <c r="I77" s="271">
        <f t="shared" si="3"/>
        <v>0</v>
      </c>
      <c r="J77" s="280"/>
    </row>
    <row r="78" spans="1:10">
      <c r="A78" s="209"/>
      <c r="B78" s="212" t="s">
        <v>306</v>
      </c>
      <c r="C78" s="213"/>
      <c r="D78" s="272" t="s">
        <v>269</v>
      </c>
      <c r="E78" s="273"/>
      <c r="F78" s="216" t="s">
        <v>8</v>
      </c>
      <c r="G78" s="303">
        <v>1</v>
      </c>
      <c r="H78" s="466"/>
      <c r="I78" s="271">
        <f t="shared" si="3"/>
        <v>0</v>
      </c>
      <c r="J78" s="280"/>
    </row>
    <row r="79" spans="1:10">
      <c r="A79" s="209"/>
      <c r="B79" s="212" t="s">
        <v>307</v>
      </c>
      <c r="C79" s="213"/>
      <c r="D79" s="272" t="s">
        <v>270</v>
      </c>
      <c r="E79" s="273"/>
      <c r="F79" s="216" t="s">
        <v>8</v>
      </c>
      <c r="G79" s="303">
        <v>1</v>
      </c>
      <c r="H79" s="466"/>
      <c r="I79" s="271">
        <f t="shared" si="3"/>
        <v>0</v>
      </c>
      <c r="J79" s="280"/>
    </row>
    <row r="80" spans="1:10" ht="13.8" thickBot="1">
      <c r="A80" s="209"/>
      <c r="B80" s="227" t="s">
        <v>308</v>
      </c>
      <c r="C80" s="228"/>
      <c r="D80" s="281" t="s">
        <v>271</v>
      </c>
      <c r="E80" s="282"/>
      <c r="F80" s="229" t="s">
        <v>8</v>
      </c>
      <c r="G80" s="305">
        <v>1</v>
      </c>
      <c r="H80" s="467"/>
      <c r="I80" s="283">
        <f t="shared" si="3"/>
        <v>0</v>
      </c>
      <c r="J80" s="284"/>
    </row>
    <row r="81" spans="1:9" ht="15" customHeight="1" thickBot="1">
      <c r="A81" s="153"/>
    </row>
    <row r="82" spans="1:9" s="36" customFormat="1" ht="25.2" customHeight="1" thickBot="1">
      <c r="A82" s="153"/>
      <c r="B82" s="230"/>
      <c r="C82" s="231"/>
      <c r="D82" s="19" t="s">
        <v>5</v>
      </c>
      <c r="E82" s="232"/>
      <c r="F82" s="233"/>
      <c r="G82" s="294"/>
      <c r="H82" s="234"/>
      <c r="I82" s="285">
        <f>SUBTOTAL(9,I12:I80)</f>
        <v>0</v>
      </c>
    </row>
    <row r="83" spans="1:9" s="36" customFormat="1" ht="15" customHeight="1" thickBot="1">
      <c r="A83" s="153"/>
      <c r="B83" s="235"/>
      <c r="C83" s="236"/>
      <c r="D83" s="237"/>
      <c r="E83" s="238"/>
      <c r="F83" s="239"/>
      <c r="G83" s="295"/>
      <c r="H83" s="240"/>
      <c r="I83" s="240"/>
    </row>
    <row r="84" spans="1:9" s="36" customFormat="1" ht="15" customHeight="1" thickBot="1">
      <c r="A84" s="153"/>
      <c r="B84" s="241"/>
      <c r="C84" s="242"/>
      <c r="D84" s="243" t="s">
        <v>47</v>
      </c>
      <c r="E84" s="244"/>
      <c r="F84" s="245"/>
      <c r="G84" s="296"/>
      <c r="H84" s="246"/>
      <c r="I84" s="247"/>
    </row>
    <row r="85" spans="1:9" s="36" customFormat="1" ht="15" customHeight="1">
      <c r="A85" s="174"/>
      <c r="B85" s="248"/>
      <c r="C85" s="249"/>
      <c r="D85" s="250"/>
      <c r="E85" s="250"/>
      <c r="F85" s="251"/>
      <c r="G85" s="297"/>
      <c r="H85" s="252"/>
      <c r="I85" s="253"/>
    </row>
    <row r="86" spans="1:9" s="36" customFormat="1">
      <c r="A86" s="153"/>
      <c r="B86" s="254"/>
      <c r="C86" s="235" t="s">
        <v>272</v>
      </c>
      <c r="D86" s="568" t="s">
        <v>273</v>
      </c>
      <c r="E86" s="568"/>
      <c r="F86" s="568"/>
      <c r="G86" s="568"/>
      <c r="H86" s="255"/>
      <c r="I86" s="256"/>
    </row>
    <row r="87" spans="1:9" s="36" customFormat="1">
      <c r="A87" s="153"/>
      <c r="B87" s="254"/>
      <c r="C87" s="235" t="s">
        <v>274</v>
      </c>
      <c r="D87" s="568" t="s">
        <v>275</v>
      </c>
      <c r="E87" s="568"/>
      <c r="F87" s="568"/>
      <c r="G87" s="568"/>
      <c r="H87" s="255"/>
      <c r="I87" s="256"/>
    </row>
    <row r="88" spans="1:9" s="36" customFormat="1">
      <c r="A88" s="153"/>
      <c r="B88" s="254"/>
      <c r="C88" s="235" t="s">
        <v>276</v>
      </c>
      <c r="D88" s="568" t="s">
        <v>277</v>
      </c>
      <c r="E88" s="568"/>
      <c r="F88" s="568"/>
      <c r="G88" s="568"/>
      <c r="H88" s="255"/>
      <c r="I88" s="256"/>
    </row>
    <row r="89" spans="1:9" s="36" customFormat="1" ht="30.6" customHeight="1">
      <c r="A89" s="153"/>
      <c r="B89" s="254"/>
      <c r="C89" s="235" t="s">
        <v>278</v>
      </c>
      <c r="D89" s="567" t="s">
        <v>279</v>
      </c>
      <c r="E89" s="567"/>
      <c r="F89" s="567"/>
      <c r="G89" s="567"/>
      <c r="H89" s="257"/>
      <c r="I89" s="256"/>
    </row>
    <row r="90" spans="1:9" s="36" customFormat="1" ht="28.35" customHeight="1">
      <c r="A90" s="153"/>
      <c r="B90" s="254"/>
      <c r="C90" s="235" t="s">
        <v>280</v>
      </c>
      <c r="D90" s="567" t="s">
        <v>281</v>
      </c>
      <c r="E90" s="567"/>
      <c r="F90" s="567"/>
      <c r="G90" s="567"/>
      <c r="H90" s="257"/>
      <c r="I90" s="256"/>
    </row>
    <row r="91" spans="1:9" s="36" customFormat="1" ht="38.1" customHeight="1">
      <c r="A91" s="153"/>
      <c r="B91" s="254"/>
      <c r="C91" s="235" t="s">
        <v>282</v>
      </c>
      <c r="D91" s="567" t="s">
        <v>283</v>
      </c>
      <c r="E91" s="567"/>
      <c r="F91" s="567"/>
      <c r="G91" s="567"/>
      <c r="H91" s="257"/>
      <c r="I91" s="256"/>
    </row>
    <row r="92" spans="1:9" s="36" customFormat="1" ht="12.75" customHeight="1">
      <c r="A92" s="153"/>
      <c r="B92" s="254"/>
      <c r="C92" s="235" t="s">
        <v>284</v>
      </c>
      <c r="D92" s="567" t="s">
        <v>285</v>
      </c>
      <c r="E92" s="567"/>
      <c r="F92" s="567"/>
      <c r="G92" s="567"/>
      <c r="H92" s="257"/>
      <c r="I92" s="256"/>
    </row>
    <row r="93" spans="1:9" s="36" customFormat="1" ht="12.75" customHeight="1">
      <c r="A93" s="153"/>
      <c r="B93" s="254"/>
      <c r="C93" s="235" t="s">
        <v>286</v>
      </c>
      <c r="D93" s="567" t="s">
        <v>287</v>
      </c>
      <c r="E93" s="567"/>
      <c r="F93" s="567"/>
      <c r="G93" s="567"/>
      <c r="H93" s="257"/>
      <c r="I93" s="256"/>
    </row>
    <row r="94" spans="1:9" s="36" customFormat="1" ht="42.6" customHeight="1">
      <c r="A94" s="153"/>
      <c r="B94" s="254"/>
      <c r="C94" s="235" t="s">
        <v>288</v>
      </c>
      <c r="D94" s="567" t="s">
        <v>289</v>
      </c>
      <c r="E94" s="567"/>
      <c r="F94" s="567"/>
      <c r="G94" s="567"/>
      <c r="H94" s="257"/>
      <c r="I94" s="256"/>
    </row>
    <row r="95" spans="1:9" s="36" customFormat="1" ht="13.8" thickBot="1">
      <c r="A95" s="174"/>
      <c r="B95" s="258"/>
      <c r="C95" s="259"/>
      <c r="D95" s="51"/>
      <c r="E95" s="51"/>
      <c r="F95" s="133"/>
      <c r="G95" s="298"/>
      <c r="H95" s="81"/>
      <c r="I95" s="67"/>
    </row>
  </sheetData>
  <mergeCells count="10">
    <mergeCell ref="E6:F6"/>
    <mergeCell ref="D86:G86"/>
    <mergeCell ref="D87:G87"/>
    <mergeCell ref="D88:G88"/>
    <mergeCell ref="D89:G89"/>
    <mergeCell ref="D91:G91"/>
    <mergeCell ref="D92:G92"/>
    <mergeCell ref="D93:G93"/>
    <mergeCell ref="D94:G94"/>
    <mergeCell ref="D90:G90"/>
  </mergeCells>
  <phoneticPr fontId="36" type="noConversion"/>
  <conditionalFormatting sqref="F13:F17 F33:F40 F71:F80">
    <cfRule type="expression" dxfId="50" priority="12">
      <formula>IF(D13&gt;0,F13="")</formula>
    </cfRule>
  </conditionalFormatting>
  <conditionalFormatting sqref="F19:F31">
    <cfRule type="expression" dxfId="49" priority="6">
      <formula>IF(D19&gt;0,F19="")</formula>
    </cfRule>
  </conditionalFormatting>
  <conditionalFormatting sqref="F42 F44:F51 F53">
    <cfRule type="expression" dxfId="48" priority="4">
      <formula>IF(D42&gt;0,F42="")</formula>
    </cfRule>
  </conditionalFormatting>
  <conditionalFormatting sqref="F55:F69">
    <cfRule type="expression" dxfId="47" priority="2">
      <formula>IF(D55&gt;0,F55="")</formula>
    </cfRule>
  </conditionalFormatting>
  <conditionalFormatting sqref="G13:G17 G33:G40 G71:G80">
    <cfRule type="expression" dxfId="46" priority="11">
      <formula>IF(D13&gt;0,G13="")</formula>
    </cfRule>
  </conditionalFormatting>
  <conditionalFormatting sqref="G19:G31">
    <cfRule type="expression" dxfId="45" priority="5">
      <formula>IF(D19&gt;0,G19="")</formula>
    </cfRule>
  </conditionalFormatting>
  <conditionalFormatting sqref="G42 G44:G51 G53">
    <cfRule type="expression" dxfId="44" priority="3">
      <formula>IF(D42&gt;0,G42="")</formula>
    </cfRule>
  </conditionalFormatting>
  <conditionalFormatting sqref="G55:G69">
    <cfRule type="expression" dxfId="43" priority="1">
      <formula>IF(D55&gt;0,G55="")</formula>
    </cfRule>
  </conditionalFormatting>
  <pageMargins left="0.70866141732283472" right="0.70866141732283472" top="0.55118110236220474" bottom="0.78740157480314965" header="0.31496062992125984" footer="0.31496062992125984"/>
  <pageSetup paperSize="9" scale="49" fitToHeight="0" orientation="portrait" r:id="rId1"/>
  <headerFooter>
    <oddFooter>Stránka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E0C3-287D-42DA-AF25-AD17422193BD}">
  <sheetPr codeName="List5">
    <pageSetUpPr fitToPage="1"/>
  </sheetPr>
  <dimension ref="A1:J113"/>
  <sheetViews>
    <sheetView view="pageBreakPreview" zoomScaleNormal="55" zoomScaleSheetLayoutView="100" workbookViewId="0">
      <selection activeCell="D13" sqref="D13"/>
    </sheetView>
  </sheetViews>
  <sheetFormatPr defaultColWidth="8.6640625" defaultRowHeight="13.2"/>
  <cols>
    <col min="1" max="1" width="1.6640625" style="174" customWidth="1"/>
    <col min="2" max="2" width="11.44140625" style="174" bestFit="1" customWidth="1"/>
    <col min="3" max="3" width="8.6640625" style="175"/>
    <col min="4" max="4" width="71.5546875" style="174" bestFit="1" customWidth="1"/>
    <col min="5" max="5" width="13.6640625" style="174" customWidth="1"/>
    <col min="6" max="6" width="8.6640625" style="174"/>
    <col min="7" max="7" width="8.6640625" style="260"/>
    <col min="8" max="8" width="15.6640625" style="174" customWidth="1"/>
    <col min="9" max="9" width="19.6640625" style="174" customWidth="1"/>
    <col min="10" max="10" width="17.44140625" style="174" bestFit="1" customWidth="1"/>
    <col min="11" max="16384" width="8.6640625" style="174"/>
  </cols>
  <sheetData>
    <row r="1" spans="1:10" ht="13.8" thickBot="1">
      <c r="A1" s="174" t="s">
        <v>213</v>
      </c>
    </row>
    <row r="2" spans="1:10" ht="15" customHeight="1">
      <c r="A2" s="176"/>
      <c r="B2" s="177" t="s">
        <v>213</v>
      </c>
      <c r="C2" s="178"/>
      <c r="D2" s="179"/>
      <c r="E2" s="179"/>
      <c r="F2" s="180"/>
      <c r="G2" s="261"/>
      <c r="H2" s="181"/>
      <c r="I2" s="182"/>
    </row>
    <row r="3" spans="1:10" ht="15" customHeight="1">
      <c r="A3" s="176"/>
      <c r="B3" s="183"/>
      <c r="C3" s="184"/>
      <c r="D3" s="185"/>
      <c r="E3" s="186" t="s">
        <v>57</v>
      </c>
      <c r="F3" s="187"/>
      <c r="G3" s="262"/>
      <c r="H3" s="188"/>
      <c r="I3" s="189"/>
    </row>
    <row r="4" spans="1:10" ht="15" customHeight="1">
      <c r="A4" s="176"/>
      <c r="B4" s="183"/>
      <c r="C4" s="184"/>
      <c r="D4" s="185"/>
      <c r="E4" s="44" t="s">
        <v>58</v>
      </c>
      <c r="F4" s="187"/>
      <c r="G4" s="263"/>
      <c r="H4" s="71"/>
      <c r="I4" s="56" t="s">
        <v>50</v>
      </c>
    </row>
    <row r="5" spans="1:10" ht="15" customHeight="1">
      <c r="A5" s="176"/>
      <c r="B5" s="183"/>
      <c r="C5" s="184"/>
      <c r="D5" s="185"/>
      <c r="E5" s="44" t="s">
        <v>214</v>
      </c>
      <c r="F5" s="187"/>
      <c r="G5" s="263"/>
      <c r="H5" s="71"/>
      <c r="I5" s="56" t="s">
        <v>52</v>
      </c>
    </row>
    <row r="6" spans="1:10" ht="21.6" customHeight="1">
      <c r="A6" s="176"/>
      <c r="B6" s="183"/>
      <c r="C6" s="184"/>
      <c r="D6" s="185"/>
      <c r="E6" s="549" t="s">
        <v>215</v>
      </c>
      <c r="F6" s="549"/>
      <c r="G6" s="262"/>
      <c r="H6" s="72"/>
      <c r="I6" s="190" t="s">
        <v>0</v>
      </c>
    </row>
    <row r="7" spans="1:10" ht="15" customHeight="1" thickBot="1">
      <c r="A7" s="176"/>
      <c r="B7" s="191"/>
      <c r="C7" s="192"/>
      <c r="D7" s="193"/>
      <c r="E7" s="193"/>
      <c r="F7" s="194"/>
      <c r="G7" s="264"/>
      <c r="H7" s="195"/>
      <c r="I7" s="196"/>
    </row>
    <row r="8" spans="1:10" ht="15" customHeight="1" thickBot="1">
      <c r="A8" s="176"/>
    </row>
    <row r="9" spans="1:10" s="36" customFormat="1" ht="35.1" customHeight="1" thickBot="1">
      <c r="A9" s="176"/>
      <c r="B9" s="197"/>
      <c r="C9" s="198"/>
      <c r="D9" s="199" t="s">
        <v>352</v>
      </c>
      <c r="E9" s="199"/>
      <c r="F9" s="199"/>
      <c r="G9" s="265"/>
      <c r="H9" s="200"/>
      <c r="I9" s="201"/>
      <c r="J9" s="202"/>
    </row>
    <row r="10" spans="1:10" s="36" customFormat="1" ht="30" customHeight="1" thickBot="1">
      <c r="A10" s="203"/>
      <c r="B10" s="104"/>
      <c r="C10" s="104"/>
      <c r="D10" s="204"/>
      <c r="E10" s="205"/>
      <c r="F10" s="205"/>
      <c r="G10" s="206"/>
      <c r="H10" s="207"/>
      <c r="I10" s="207"/>
      <c r="J10" s="208"/>
    </row>
    <row r="11" spans="1:10" s="104" customFormat="1" ht="30" customHeight="1">
      <c r="A11" s="209"/>
      <c r="B11" s="93" t="s">
        <v>1</v>
      </c>
      <c r="C11" s="94" t="s">
        <v>216</v>
      </c>
      <c r="D11" s="94" t="s">
        <v>2</v>
      </c>
      <c r="E11" s="94" t="s">
        <v>217</v>
      </c>
      <c r="F11" s="95" t="s">
        <v>3</v>
      </c>
      <c r="G11" s="96" t="s">
        <v>4</v>
      </c>
      <c r="H11" s="97" t="s">
        <v>60</v>
      </c>
      <c r="I11" s="138" t="s">
        <v>5</v>
      </c>
      <c r="J11" s="276" t="s">
        <v>218</v>
      </c>
    </row>
    <row r="12" spans="1:10" s="211" customFormat="1" ht="15" customHeight="1">
      <c r="A12" s="210"/>
      <c r="B12" s="277">
        <v>1</v>
      </c>
      <c r="C12" s="270"/>
      <c r="D12" s="220" t="s">
        <v>219</v>
      </c>
      <c r="E12" s="221" t="s">
        <v>220</v>
      </c>
      <c r="F12" s="222" t="s">
        <v>220</v>
      </c>
      <c r="G12" s="267" t="s">
        <v>220</v>
      </c>
      <c r="H12" s="223"/>
      <c r="I12" s="223">
        <f>SUBTOTAL(9,I13:I18)</f>
        <v>0</v>
      </c>
      <c r="J12" s="278"/>
    </row>
    <row r="13" spans="1:10" s="36" customFormat="1" ht="39.6">
      <c r="A13" s="209"/>
      <c r="B13" s="212" t="s">
        <v>213</v>
      </c>
      <c r="C13" s="213"/>
      <c r="D13" s="214" t="s">
        <v>221</v>
      </c>
      <c r="E13" s="215"/>
      <c r="F13" s="216" t="s">
        <v>213</v>
      </c>
      <c r="G13" s="266" t="s">
        <v>213</v>
      </c>
      <c r="H13" s="217"/>
      <c r="I13" s="271"/>
      <c r="J13" s="279"/>
    </row>
    <row r="14" spans="1:10" s="36" customFormat="1">
      <c r="A14" s="209"/>
      <c r="B14" s="212" t="s">
        <v>156</v>
      </c>
      <c r="C14" s="213"/>
      <c r="D14" s="272" t="s">
        <v>222</v>
      </c>
      <c r="E14" s="273"/>
      <c r="F14" s="287" t="s">
        <v>8</v>
      </c>
      <c r="G14" s="308">
        <v>4</v>
      </c>
      <c r="H14" s="466"/>
      <c r="I14" s="271">
        <f>H14*G14</f>
        <v>0</v>
      </c>
      <c r="J14" s="279"/>
    </row>
    <row r="15" spans="1:10" s="36" customFormat="1">
      <c r="A15" s="209"/>
      <c r="B15" s="212" t="s">
        <v>157</v>
      </c>
      <c r="C15" s="213"/>
      <c r="D15" s="272" t="s">
        <v>324</v>
      </c>
      <c r="E15" s="273"/>
      <c r="F15" s="287" t="s">
        <v>8</v>
      </c>
      <c r="G15" s="308">
        <v>5</v>
      </c>
      <c r="H15" s="466"/>
      <c r="I15" s="271">
        <f t="shared" ref="I15:I18" si="0">H15*G15</f>
        <v>0</v>
      </c>
      <c r="J15" s="279"/>
    </row>
    <row r="16" spans="1:10" s="36" customFormat="1">
      <c r="A16" s="209"/>
      <c r="B16" s="212" t="s">
        <v>290</v>
      </c>
      <c r="C16" s="213"/>
      <c r="D16" s="272" t="s">
        <v>312</v>
      </c>
      <c r="E16" s="273"/>
      <c r="F16" s="287" t="s">
        <v>8</v>
      </c>
      <c r="G16" s="308">
        <v>3</v>
      </c>
      <c r="H16" s="466"/>
      <c r="I16" s="271">
        <f t="shared" si="0"/>
        <v>0</v>
      </c>
      <c r="J16" s="279"/>
    </row>
    <row r="17" spans="1:10" s="36" customFormat="1">
      <c r="A17" s="209"/>
      <c r="B17" s="212" t="s">
        <v>291</v>
      </c>
      <c r="C17" s="213"/>
      <c r="D17" s="272" t="s">
        <v>325</v>
      </c>
      <c r="E17" s="273"/>
      <c r="F17" s="287" t="s">
        <v>8</v>
      </c>
      <c r="G17" s="308">
        <v>1</v>
      </c>
      <c r="H17" s="466"/>
      <c r="I17" s="271">
        <f t="shared" si="0"/>
        <v>0</v>
      </c>
      <c r="J17" s="279"/>
    </row>
    <row r="18" spans="1:10" s="36" customFormat="1">
      <c r="A18" s="209"/>
      <c r="B18" s="212" t="s">
        <v>322</v>
      </c>
      <c r="C18" s="213"/>
      <c r="D18" s="272" t="s">
        <v>328</v>
      </c>
      <c r="E18" s="273"/>
      <c r="F18" s="287" t="s">
        <v>8</v>
      </c>
      <c r="G18" s="308">
        <v>1</v>
      </c>
      <c r="H18" s="466"/>
      <c r="I18" s="271">
        <f t="shared" si="0"/>
        <v>0</v>
      </c>
      <c r="J18" s="279"/>
    </row>
    <row r="19" spans="1:10" s="211" customFormat="1" ht="15" customHeight="1">
      <c r="A19" s="210"/>
      <c r="B19" s="277">
        <v>2</v>
      </c>
      <c r="C19" s="270"/>
      <c r="D19" s="220" t="s">
        <v>226</v>
      </c>
      <c r="E19" s="221" t="s">
        <v>220</v>
      </c>
      <c r="F19" s="222" t="s">
        <v>220</v>
      </c>
      <c r="G19" s="267" t="s">
        <v>220</v>
      </c>
      <c r="H19" s="223"/>
      <c r="I19" s="223">
        <f>SUBTOTAL(9,I20:I48)</f>
        <v>0</v>
      </c>
      <c r="J19" s="278"/>
    </row>
    <row r="20" spans="1:10" s="36" customFormat="1">
      <c r="A20" s="209"/>
      <c r="B20" s="212" t="s">
        <v>177</v>
      </c>
      <c r="C20" s="213"/>
      <c r="D20" s="214" t="s">
        <v>227</v>
      </c>
      <c r="E20" s="215"/>
      <c r="F20" s="216" t="s">
        <v>213</v>
      </c>
      <c r="G20" s="266" t="s">
        <v>213</v>
      </c>
      <c r="H20" s="217"/>
      <c r="I20" s="271" t="str">
        <f t="shared" ref="I20" si="1">IF(H20&gt;0,H20*G20,"")</f>
        <v/>
      </c>
      <c r="J20" s="279"/>
    </row>
    <row r="21" spans="1:10" s="36" customFormat="1">
      <c r="A21" s="209"/>
      <c r="B21" s="212" t="s">
        <v>178</v>
      </c>
      <c r="C21" s="213" t="s">
        <v>228</v>
      </c>
      <c r="D21" s="218" t="s">
        <v>229</v>
      </c>
      <c r="E21" s="215"/>
      <c r="F21" s="216" t="s">
        <v>8</v>
      </c>
      <c r="G21" s="266">
        <v>5</v>
      </c>
      <c r="H21" s="466"/>
      <c r="I21" s="271">
        <f>H21*G21</f>
        <v>0</v>
      </c>
      <c r="J21" s="279"/>
    </row>
    <row r="22" spans="1:10" s="36" customFormat="1">
      <c r="A22" s="209"/>
      <c r="B22" s="212" t="s">
        <v>179</v>
      </c>
      <c r="C22" s="213"/>
      <c r="D22" s="218" t="s">
        <v>230</v>
      </c>
      <c r="E22" s="215"/>
      <c r="F22" s="216" t="s">
        <v>8</v>
      </c>
      <c r="G22" s="266">
        <f>G21</f>
        <v>5</v>
      </c>
      <c r="H22" s="466"/>
      <c r="I22" s="271">
        <f t="shared" ref="I22:I48" si="2">H22*G22</f>
        <v>0</v>
      </c>
      <c r="J22" s="279"/>
    </row>
    <row r="23" spans="1:10" s="36" customFormat="1">
      <c r="A23" s="209"/>
      <c r="B23" s="212" t="s">
        <v>180</v>
      </c>
      <c r="C23" s="213"/>
      <c r="D23" s="218" t="s">
        <v>326</v>
      </c>
      <c r="E23" s="215"/>
      <c r="F23" s="216" t="s">
        <v>8</v>
      </c>
      <c r="G23" s="266">
        <f>G22</f>
        <v>5</v>
      </c>
      <c r="H23" s="466"/>
      <c r="I23" s="271">
        <f t="shared" si="2"/>
        <v>0</v>
      </c>
      <c r="J23" s="279"/>
    </row>
    <row r="24" spans="1:10" s="36" customFormat="1">
      <c r="A24" s="209"/>
      <c r="B24" s="212" t="s">
        <v>181</v>
      </c>
      <c r="C24" s="213"/>
      <c r="D24" s="219" t="s">
        <v>231</v>
      </c>
      <c r="E24" s="215"/>
      <c r="F24" s="216" t="s">
        <v>8</v>
      </c>
      <c r="G24" s="266">
        <f>G21</f>
        <v>5</v>
      </c>
      <c r="H24" s="466"/>
      <c r="I24" s="271">
        <f t="shared" si="2"/>
        <v>0</v>
      </c>
      <c r="J24" s="279"/>
    </row>
    <row r="25" spans="1:10" s="36" customFormat="1">
      <c r="A25" s="209"/>
      <c r="B25" s="212" t="s">
        <v>182</v>
      </c>
      <c r="C25" s="213"/>
      <c r="D25" s="219" t="s">
        <v>232</v>
      </c>
      <c r="E25" s="215"/>
      <c r="F25" s="216" t="s">
        <v>8</v>
      </c>
      <c r="G25" s="266">
        <f>G21</f>
        <v>5</v>
      </c>
      <c r="H25" s="466"/>
      <c r="I25" s="271">
        <f t="shared" si="2"/>
        <v>0</v>
      </c>
      <c r="J25" s="279"/>
    </row>
    <row r="26" spans="1:10" s="36" customFormat="1">
      <c r="A26" s="209"/>
      <c r="B26" s="212" t="s">
        <v>197</v>
      </c>
      <c r="C26" s="306" t="s">
        <v>233</v>
      </c>
      <c r="D26" s="272" t="s">
        <v>234</v>
      </c>
      <c r="E26" s="215"/>
      <c r="F26" s="216" t="s">
        <v>8</v>
      </c>
      <c r="G26" s="266">
        <v>4</v>
      </c>
      <c r="H26" s="466"/>
      <c r="I26" s="271">
        <f t="shared" si="2"/>
        <v>0</v>
      </c>
      <c r="J26" s="279"/>
    </row>
    <row r="27" spans="1:10" s="36" customFormat="1">
      <c r="A27" s="209"/>
      <c r="B27" s="212" t="s">
        <v>292</v>
      </c>
      <c r="C27" s="213"/>
      <c r="D27" s="218" t="s">
        <v>235</v>
      </c>
      <c r="E27" s="215"/>
      <c r="F27" s="216" t="s">
        <v>8</v>
      </c>
      <c r="G27" s="266">
        <f>G26</f>
        <v>4</v>
      </c>
      <c r="H27" s="466"/>
      <c r="I27" s="271">
        <f t="shared" si="2"/>
        <v>0</v>
      </c>
      <c r="J27" s="279"/>
    </row>
    <row r="28" spans="1:10" s="36" customFormat="1">
      <c r="A28" s="209"/>
      <c r="B28" s="212" t="s">
        <v>293</v>
      </c>
      <c r="C28" s="213"/>
      <c r="D28" s="218" t="s">
        <v>236</v>
      </c>
      <c r="E28" s="215"/>
      <c r="F28" s="216" t="s">
        <v>8</v>
      </c>
      <c r="G28" s="266">
        <f>G26</f>
        <v>4</v>
      </c>
      <c r="H28" s="466"/>
      <c r="I28" s="271">
        <f t="shared" si="2"/>
        <v>0</v>
      </c>
      <c r="J28" s="279"/>
    </row>
    <row r="29" spans="1:10" s="36" customFormat="1">
      <c r="A29" s="209"/>
      <c r="B29" s="212" t="s">
        <v>294</v>
      </c>
      <c r="C29" s="213"/>
      <c r="D29" s="219" t="s">
        <v>232</v>
      </c>
      <c r="E29" s="215"/>
      <c r="F29" s="216" t="s">
        <v>8</v>
      </c>
      <c r="G29" s="266">
        <f>G26</f>
        <v>4</v>
      </c>
      <c r="H29" s="466"/>
      <c r="I29" s="271">
        <f t="shared" si="2"/>
        <v>0</v>
      </c>
      <c r="J29" s="279"/>
    </row>
    <row r="30" spans="1:10" s="36" customFormat="1">
      <c r="A30" s="209"/>
      <c r="B30" s="212" t="s">
        <v>295</v>
      </c>
      <c r="C30" s="213" t="s">
        <v>316</v>
      </c>
      <c r="D30" s="218" t="s">
        <v>317</v>
      </c>
      <c r="E30" s="273"/>
      <c r="F30" s="287" t="s">
        <v>8</v>
      </c>
      <c r="G30" s="308">
        <v>3</v>
      </c>
      <c r="H30" s="466"/>
      <c r="I30" s="271">
        <f t="shared" si="2"/>
        <v>0</v>
      </c>
      <c r="J30" s="279"/>
    </row>
    <row r="31" spans="1:10" s="36" customFormat="1">
      <c r="A31" s="209"/>
      <c r="B31" s="212" t="s">
        <v>296</v>
      </c>
      <c r="C31" s="213"/>
      <c r="D31" s="218" t="s">
        <v>318</v>
      </c>
      <c r="E31" s="273"/>
      <c r="F31" s="287" t="s">
        <v>8</v>
      </c>
      <c r="G31" s="308">
        <v>3</v>
      </c>
      <c r="H31" s="466"/>
      <c r="I31" s="271">
        <f t="shared" si="2"/>
        <v>0</v>
      </c>
      <c r="J31" s="279"/>
    </row>
    <row r="32" spans="1:10" s="36" customFormat="1" ht="26.4">
      <c r="A32" s="209"/>
      <c r="B32" s="212" t="s">
        <v>297</v>
      </c>
      <c r="C32" s="213" t="s">
        <v>329</v>
      </c>
      <c r="D32" s="272" t="s">
        <v>330</v>
      </c>
      <c r="E32" s="273"/>
      <c r="F32" s="287" t="s">
        <v>8</v>
      </c>
      <c r="G32" s="308">
        <v>1</v>
      </c>
      <c r="H32" s="466"/>
      <c r="I32" s="271">
        <f t="shared" si="2"/>
        <v>0</v>
      </c>
      <c r="J32" s="279"/>
    </row>
    <row r="33" spans="1:10" s="36" customFormat="1">
      <c r="A33" s="209"/>
      <c r="B33" s="212" t="s">
        <v>298</v>
      </c>
      <c r="C33" s="213"/>
      <c r="D33" s="272" t="s">
        <v>321</v>
      </c>
      <c r="E33" s="273"/>
      <c r="F33" s="287" t="s">
        <v>8</v>
      </c>
      <c r="G33" s="308">
        <v>1</v>
      </c>
      <c r="H33" s="466"/>
      <c r="I33" s="271">
        <f t="shared" si="2"/>
        <v>0</v>
      </c>
      <c r="J33" s="279"/>
    </row>
    <row r="34" spans="1:10" s="36" customFormat="1">
      <c r="A34" s="209"/>
      <c r="B34" s="212" t="s">
        <v>299</v>
      </c>
      <c r="C34" s="213" t="s">
        <v>331</v>
      </c>
      <c r="D34" s="219" t="s">
        <v>332</v>
      </c>
      <c r="E34" s="273"/>
      <c r="F34" s="216" t="s">
        <v>14</v>
      </c>
      <c r="G34" s="266">
        <v>1</v>
      </c>
      <c r="H34" s="466"/>
      <c r="I34" s="271">
        <f t="shared" si="2"/>
        <v>0</v>
      </c>
      <c r="J34" s="279"/>
    </row>
    <row r="35" spans="1:10" s="36" customFormat="1">
      <c r="A35" s="209"/>
      <c r="B35" s="212" t="s">
        <v>300</v>
      </c>
      <c r="C35" s="307"/>
      <c r="D35" s="219" t="s">
        <v>333</v>
      </c>
      <c r="E35" s="273"/>
      <c r="F35" s="216" t="s">
        <v>14</v>
      </c>
      <c r="G35" s="266">
        <v>1</v>
      </c>
      <c r="H35" s="466"/>
      <c r="I35" s="271">
        <f t="shared" si="2"/>
        <v>0</v>
      </c>
      <c r="J35" s="279"/>
    </row>
    <row r="36" spans="1:10" s="36" customFormat="1">
      <c r="A36" s="209"/>
      <c r="B36" s="212" t="s">
        <v>301</v>
      </c>
      <c r="C36" s="307"/>
      <c r="D36" s="219" t="s">
        <v>334</v>
      </c>
      <c r="E36" s="273"/>
      <c r="F36" s="216" t="s">
        <v>14</v>
      </c>
      <c r="G36" s="266">
        <v>1</v>
      </c>
      <c r="H36" s="466"/>
      <c r="I36" s="271">
        <f t="shared" si="2"/>
        <v>0</v>
      </c>
      <c r="J36" s="279"/>
    </row>
    <row r="37" spans="1:10" s="36" customFormat="1" ht="26.4">
      <c r="A37" s="209"/>
      <c r="B37" s="212" t="s">
        <v>302</v>
      </c>
      <c r="C37" s="307"/>
      <c r="D37" s="219" t="s">
        <v>335</v>
      </c>
      <c r="E37" s="273"/>
      <c r="F37" s="216" t="s">
        <v>14</v>
      </c>
      <c r="G37" s="266">
        <v>1</v>
      </c>
      <c r="H37" s="466"/>
      <c r="I37" s="271">
        <f t="shared" si="2"/>
        <v>0</v>
      </c>
      <c r="J37" s="279"/>
    </row>
    <row r="38" spans="1:10" s="36" customFormat="1">
      <c r="A38" s="209"/>
      <c r="B38" s="212" t="s">
        <v>303</v>
      </c>
      <c r="C38" s="307"/>
      <c r="D38" s="219" t="s">
        <v>336</v>
      </c>
      <c r="E38" s="273"/>
      <c r="F38" s="216" t="s">
        <v>14</v>
      </c>
      <c r="G38" s="266">
        <v>1</v>
      </c>
      <c r="H38" s="466"/>
      <c r="I38" s="271">
        <f t="shared" si="2"/>
        <v>0</v>
      </c>
      <c r="J38" s="279"/>
    </row>
    <row r="39" spans="1:10" s="36" customFormat="1">
      <c r="A39" s="209"/>
      <c r="B39" s="212" t="s">
        <v>304</v>
      </c>
      <c r="C39" s="307"/>
      <c r="D39" s="219" t="s">
        <v>231</v>
      </c>
      <c r="E39" s="273"/>
      <c r="F39" s="216" t="s">
        <v>14</v>
      </c>
      <c r="G39" s="266">
        <v>1</v>
      </c>
      <c r="H39" s="466"/>
      <c r="I39" s="271">
        <f t="shared" si="2"/>
        <v>0</v>
      </c>
      <c r="J39" s="279"/>
    </row>
    <row r="40" spans="1:10" s="36" customFormat="1">
      <c r="A40" s="209"/>
      <c r="B40" s="212" t="s">
        <v>305</v>
      </c>
      <c r="C40" s="307"/>
      <c r="D40" s="219" t="s">
        <v>232</v>
      </c>
      <c r="E40" s="273"/>
      <c r="F40" s="216" t="s">
        <v>8</v>
      </c>
      <c r="G40" s="266">
        <v>1</v>
      </c>
      <c r="H40" s="466"/>
      <c r="I40" s="271">
        <f t="shared" si="2"/>
        <v>0</v>
      </c>
      <c r="J40" s="279"/>
    </row>
    <row r="41" spans="1:10" s="36" customFormat="1">
      <c r="A41" s="209"/>
      <c r="B41" s="212" t="s">
        <v>344</v>
      </c>
      <c r="C41" s="307"/>
      <c r="D41" s="219" t="s">
        <v>337</v>
      </c>
      <c r="E41" s="273"/>
      <c r="F41" s="216" t="s">
        <v>8</v>
      </c>
      <c r="G41" s="266">
        <v>1</v>
      </c>
      <c r="H41" s="466"/>
      <c r="I41" s="271">
        <f t="shared" si="2"/>
        <v>0</v>
      </c>
      <c r="J41" s="279"/>
    </row>
    <row r="42" spans="1:10" s="36" customFormat="1">
      <c r="A42" s="209"/>
      <c r="B42" s="212" t="s">
        <v>345</v>
      </c>
      <c r="C42" s="213" t="s">
        <v>338</v>
      </c>
      <c r="D42" s="219" t="s">
        <v>339</v>
      </c>
      <c r="E42" s="215"/>
      <c r="F42" s="216" t="s">
        <v>14</v>
      </c>
      <c r="G42" s="266">
        <v>1</v>
      </c>
      <c r="H42" s="466"/>
      <c r="I42" s="271">
        <f t="shared" si="2"/>
        <v>0</v>
      </c>
      <c r="J42" s="279"/>
    </row>
    <row r="43" spans="1:10" s="36" customFormat="1">
      <c r="A43" s="209"/>
      <c r="B43" s="212" t="s">
        <v>346</v>
      </c>
      <c r="C43" s="307"/>
      <c r="D43" s="219" t="s">
        <v>340</v>
      </c>
      <c r="E43" s="215"/>
      <c r="F43" s="216" t="s">
        <v>14</v>
      </c>
      <c r="G43" s="266">
        <v>1</v>
      </c>
      <c r="H43" s="466"/>
      <c r="I43" s="271">
        <f t="shared" si="2"/>
        <v>0</v>
      </c>
      <c r="J43" s="279"/>
    </row>
    <row r="44" spans="1:10" s="36" customFormat="1">
      <c r="A44" s="209"/>
      <c r="B44" s="212" t="s">
        <v>347</v>
      </c>
      <c r="C44" s="307"/>
      <c r="D44" s="219" t="s">
        <v>341</v>
      </c>
      <c r="E44" s="215"/>
      <c r="F44" s="216" t="s">
        <v>14</v>
      </c>
      <c r="G44" s="266">
        <v>1</v>
      </c>
      <c r="H44" s="466"/>
      <c r="I44" s="271">
        <f t="shared" si="2"/>
        <v>0</v>
      </c>
      <c r="J44" s="279"/>
    </row>
    <row r="45" spans="1:10" s="36" customFormat="1">
      <c r="A45" s="209"/>
      <c r="B45" s="212" t="s">
        <v>348</v>
      </c>
      <c r="C45" s="307"/>
      <c r="D45" s="219" t="s">
        <v>342</v>
      </c>
      <c r="E45" s="215"/>
      <c r="F45" s="216" t="s">
        <v>14</v>
      </c>
      <c r="G45" s="266">
        <v>1</v>
      </c>
      <c r="H45" s="466"/>
      <c r="I45" s="271">
        <f t="shared" si="2"/>
        <v>0</v>
      </c>
      <c r="J45" s="279"/>
    </row>
    <row r="46" spans="1:10" s="36" customFormat="1">
      <c r="A46" s="209"/>
      <c r="B46" s="212" t="s">
        <v>349</v>
      </c>
      <c r="C46" s="307"/>
      <c r="D46" s="219" t="s">
        <v>232</v>
      </c>
      <c r="E46" s="215"/>
      <c r="F46" s="216" t="s">
        <v>14</v>
      </c>
      <c r="G46" s="266">
        <v>1</v>
      </c>
      <c r="H46" s="466"/>
      <c r="I46" s="271">
        <f t="shared" si="2"/>
        <v>0</v>
      </c>
      <c r="J46" s="279"/>
    </row>
    <row r="47" spans="1:10" s="36" customFormat="1">
      <c r="A47" s="209"/>
      <c r="B47" s="212" t="s">
        <v>350</v>
      </c>
      <c r="C47" s="307"/>
      <c r="D47" s="219" t="s">
        <v>343</v>
      </c>
      <c r="E47" s="215"/>
      <c r="F47" s="216" t="s">
        <v>14</v>
      </c>
      <c r="G47" s="266">
        <v>1</v>
      </c>
      <c r="H47" s="466"/>
      <c r="I47" s="271">
        <f t="shared" si="2"/>
        <v>0</v>
      </c>
      <c r="J47" s="279"/>
    </row>
    <row r="48" spans="1:10" s="36" customFormat="1">
      <c r="A48" s="209"/>
      <c r="B48" s="212" t="s">
        <v>351</v>
      </c>
      <c r="C48" s="307"/>
      <c r="D48" s="218" t="s">
        <v>247</v>
      </c>
      <c r="E48" s="215"/>
      <c r="F48" s="216" t="s">
        <v>14</v>
      </c>
      <c r="G48" s="308">
        <v>11</v>
      </c>
      <c r="H48" s="466"/>
      <c r="I48" s="271">
        <f t="shared" si="2"/>
        <v>0</v>
      </c>
      <c r="J48" s="279"/>
    </row>
    <row r="49" spans="1:10" s="211" customFormat="1" ht="15" customHeight="1">
      <c r="A49" s="210"/>
      <c r="B49" s="277">
        <v>3</v>
      </c>
      <c r="C49" s="270"/>
      <c r="D49" s="220" t="s">
        <v>248</v>
      </c>
      <c r="E49" s="221"/>
      <c r="F49" s="222"/>
      <c r="G49" s="267"/>
      <c r="H49" s="223"/>
      <c r="I49" s="223">
        <f>SUBTOTAL(9,I50:I87)</f>
        <v>0</v>
      </c>
      <c r="J49" s="278"/>
    </row>
    <row r="50" spans="1:10" ht="39.6">
      <c r="A50" s="209"/>
      <c r="B50" s="212" t="s">
        <v>213</v>
      </c>
      <c r="C50" s="213"/>
      <c r="D50" s="272" t="s">
        <v>249</v>
      </c>
      <c r="E50" s="273"/>
      <c r="F50" s="287" t="s">
        <v>213</v>
      </c>
      <c r="G50" s="308" t="s">
        <v>213</v>
      </c>
      <c r="H50" s="224"/>
      <c r="I50" s="271"/>
      <c r="J50" s="280"/>
    </row>
    <row r="51" spans="1:10">
      <c r="A51" s="209"/>
      <c r="B51" s="212" t="s">
        <v>171</v>
      </c>
      <c r="C51" s="213" t="s">
        <v>250</v>
      </c>
      <c r="D51" s="272" t="s">
        <v>251</v>
      </c>
      <c r="E51" s="273"/>
      <c r="F51" s="287" t="s">
        <v>11</v>
      </c>
      <c r="G51" s="308">
        <v>20</v>
      </c>
      <c r="H51" s="466"/>
      <c r="I51" s="271">
        <f t="shared" ref="I51:I98" si="3">H51*G51</f>
        <v>0</v>
      </c>
      <c r="J51" s="280"/>
    </row>
    <row r="52" spans="1:10">
      <c r="A52" s="209"/>
      <c r="B52" s="212" t="s">
        <v>172</v>
      </c>
      <c r="C52" s="213" t="s">
        <v>252</v>
      </c>
      <c r="D52" s="272" t="s">
        <v>253</v>
      </c>
      <c r="E52" s="273"/>
      <c r="F52" s="287" t="s">
        <v>11</v>
      </c>
      <c r="G52" s="308">
        <v>10</v>
      </c>
      <c r="H52" s="466"/>
      <c r="I52" s="271">
        <f t="shared" si="3"/>
        <v>0</v>
      </c>
      <c r="J52" s="280"/>
    </row>
    <row r="53" spans="1:10">
      <c r="A53" s="209"/>
      <c r="B53" s="212" t="s">
        <v>173</v>
      </c>
      <c r="C53" s="213" t="s">
        <v>252</v>
      </c>
      <c r="D53" s="272" t="s">
        <v>254</v>
      </c>
      <c r="E53" s="273"/>
      <c r="F53" s="287" t="s">
        <v>11</v>
      </c>
      <c r="G53" s="308">
        <v>5</v>
      </c>
      <c r="H53" s="466"/>
      <c r="I53" s="271">
        <f t="shared" si="3"/>
        <v>0</v>
      </c>
      <c r="J53" s="280"/>
    </row>
    <row r="54" spans="1:10">
      <c r="A54" s="209"/>
      <c r="B54" s="212" t="s">
        <v>174</v>
      </c>
      <c r="C54" s="213" t="s">
        <v>252</v>
      </c>
      <c r="D54" s="272" t="s">
        <v>255</v>
      </c>
      <c r="E54" s="273"/>
      <c r="F54" s="287" t="s">
        <v>11</v>
      </c>
      <c r="G54" s="308">
        <v>10</v>
      </c>
      <c r="H54" s="466"/>
      <c r="I54" s="271">
        <f t="shared" si="3"/>
        <v>0</v>
      </c>
      <c r="J54" s="280"/>
    </row>
    <row r="55" spans="1:10">
      <c r="A55" s="209"/>
      <c r="B55" s="212" t="s">
        <v>175</v>
      </c>
      <c r="C55" s="213" t="s">
        <v>250</v>
      </c>
      <c r="D55" s="272" t="s">
        <v>256</v>
      </c>
      <c r="E55" s="273"/>
      <c r="F55" s="287" t="s">
        <v>257</v>
      </c>
      <c r="G55" s="308">
        <v>25</v>
      </c>
      <c r="H55" s="466"/>
      <c r="I55" s="271">
        <f t="shared" si="3"/>
        <v>0</v>
      </c>
      <c r="J55" s="280"/>
    </row>
    <row r="56" spans="1:10">
      <c r="A56" s="209"/>
      <c r="B56" s="212" t="s">
        <v>176</v>
      </c>
      <c r="C56" s="213"/>
      <c r="D56" s="225" t="s">
        <v>258</v>
      </c>
      <c r="E56" s="288"/>
      <c r="F56" s="287" t="s">
        <v>8</v>
      </c>
      <c r="G56" s="308">
        <v>1</v>
      </c>
      <c r="H56" s="466"/>
      <c r="I56" s="271">
        <f t="shared" si="3"/>
        <v>0</v>
      </c>
      <c r="J56" s="280"/>
    </row>
    <row r="57" spans="1:10">
      <c r="A57" s="209"/>
      <c r="B57" s="212" t="s">
        <v>187</v>
      </c>
      <c r="C57" s="213"/>
      <c r="D57" s="219" t="s">
        <v>259</v>
      </c>
      <c r="E57" s="288"/>
      <c r="F57" s="287" t="s">
        <v>8</v>
      </c>
      <c r="G57" s="308">
        <v>1</v>
      </c>
      <c r="H57" s="466"/>
      <c r="I57" s="271">
        <f t="shared" si="3"/>
        <v>0</v>
      </c>
      <c r="J57" s="280"/>
    </row>
    <row r="58" spans="1:10">
      <c r="A58" s="209"/>
      <c r="B58" s="212" t="s">
        <v>188</v>
      </c>
      <c r="C58" s="307"/>
      <c r="D58" s="469" t="s">
        <v>367</v>
      </c>
      <c r="E58" s="492"/>
      <c r="F58" s="287" t="s">
        <v>213</v>
      </c>
      <c r="G58" s="308" t="s">
        <v>213</v>
      </c>
      <c r="H58" s="493"/>
      <c r="I58" s="494"/>
      <c r="J58" s="495"/>
    </row>
    <row r="59" spans="1:10">
      <c r="A59" s="209"/>
      <c r="B59" s="212" t="s">
        <v>189</v>
      </c>
      <c r="C59" s="213"/>
      <c r="D59" s="470" t="s">
        <v>666</v>
      </c>
      <c r="E59" s="471"/>
      <c r="F59" s="472"/>
      <c r="G59" s="473"/>
      <c r="H59" s="466"/>
      <c r="I59" s="271"/>
      <c r="J59" s="280"/>
    </row>
    <row r="60" spans="1:10">
      <c r="A60" s="209"/>
      <c r="B60" s="212" t="s">
        <v>200</v>
      </c>
      <c r="C60" s="213"/>
      <c r="D60" s="470" t="s">
        <v>667</v>
      </c>
      <c r="E60" s="471"/>
      <c r="F60" s="472" t="s">
        <v>11</v>
      </c>
      <c r="G60" s="473">
        <v>8</v>
      </c>
      <c r="H60" s="490"/>
      <c r="I60" s="489">
        <f t="shared" si="3"/>
        <v>0</v>
      </c>
      <c r="J60" s="280"/>
    </row>
    <row r="61" spans="1:10">
      <c r="A61" s="209"/>
      <c r="B61" s="212" t="s">
        <v>653</v>
      </c>
      <c r="C61" s="213"/>
      <c r="D61" s="470" t="s">
        <v>668</v>
      </c>
      <c r="E61" s="471"/>
      <c r="F61" s="472"/>
      <c r="G61" s="473"/>
      <c r="H61" s="490"/>
      <c r="I61" s="489"/>
      <c r="J61" s="280"/>
    </row>
    <row r="62" spans="1:10">
      <c r="A62" s="209"/>
      <c r="B62" s="212" t="s">
        <v>654</v>
      </c>
      <c r="C62" s="213"/>
      <c r="D62" s="470" t="s">
        <v>667</v>
      </c>
      <c r="E62" s="471"/>
      <c r="F62" s="472" t="s">
        <v>11</v>
      </c>
      <c r="G62" s="473">
        <v>2</v>
      </c>
      <c r="H62" s="490"/>
      <c r="I62" s="489">
        <f t="shared" si="3"/>
        <v>0</v>
      </c>
      <c r="J62" s="280"/>
    </row>
    <row r="63" spans="1:10">
      <c r="A63" s="209"/>
      <c r="B63" s="212" t="s">
        <v>655</v>
      </c>
      <c r="C63" s="213"/>
      <c r="D63" s="474" t="s">
        <v>669</v>
      </c>
      <c r="E63" s="475"/>
      <c r="F63" s="476" t="s">
        <v>14</v>
      </c>
      <c r="G63" s="473">
        <v>1</v>
      </c>
      <c r="H63" s="490"/>
      <c r="I63" s="489">
        <f t="shared" si="3"/>
        <v>0</v>
      </c>
      <c r="J63" s="280"/>
    </row>
    <row r="64" spans="1:10" ht="26.4">
      <c r="A64" s="209"/>
      <c r="B64" s="212" t="s">
        <v>656</v>
      </c>
      <c r="C64" s="213"/>
      <c r="D64" s="477" t="s">
        <v>670</v>
      </c>
      <c r="E64" s="475" t="s">
        <v>671</v>
      </c>
      <c r="F64" s="476" t="s">
        <v>14</v>
      </c>
      <c r="G64" s="473">
        <v>1</v>
      </c>
      <c r="H64" s="490"/>
      <c r="I64" s="489">
        <f t="shared" si="3"/>
        <v>0</v>
      </c>
      <c r="J64" s="280"/>
    </row>
    <row r="65" spans="1:10" ht="26.4">
      <c r="A65" s="209"/>
      <c r="B65" s="212" t="s">
        <v>657</v>
      </c>
      <c r="C65" s="213"/>
      <c r="D65" s="474" t="s">
        <v>672</v>
      </c>
      <c r="E65" s="475" t="s">
        <v>671</v>
      </c>
      <c r="F65" s="476" t="s">
        <v>14</v>
      </c>
      <c r="G65" s="473">
        <v>1</v>
      </c>
      <c r="H65" s="490"/>
      <c r="I65" s="489">
        <f t="shared" si="3"/>
        <v>0</v>
      </c>
      <c r="J65" s="280"/>
    </row>
    <row r="66" spans="1:10" ht="26.4">
      <c r="A66" s="209"/>
      <c r="B66" s="212" t="s">
        <v>658</v>
      </c>
      <c r="C66" s="213"/>
      <c r="D66" s="474" t="s">
        <v>673</v>
      </c>
      <c r="E66" s="475" t="s">
        <v>671</v>
      </c>
      <c r="F66" s="476" t="s">
        <v>14</v>
      </c>
      <c r="G66" s="473">
        <v>1</v>
      </c>
      <c r="H66" s="490"/>
      <c r="I66" s="489">
        <f t="shared" si="3"/>
        <v>0</v>
      </c>
      <c r="J66" s="280"/>
    </row>
    <row r="67" spans="1:10">
      <c r="A67" s="209"/>
      <c r="B67" s="212" t="s">
        <v>659</v>
      </c>
      <c r="C67" s="213"/>
      <c r="D67" s="470" t="s">
        <v>674</v>
      </c>
      <c r="E67" s="478"/>
      <c r="F67" s="479" t="s">
        <v>687</v>
      </c>
      <c r="G67" s="473">
        <v>3</v>
      </c>
      <c r="H67" s="490"/>
      <c r="I67" s="489">
        <f t="shared" si="3"/>
        <v>0</v>
      </c>
      <c r="J67" s="280"/>
    </row>
    <row r="68" spans="1:10">
      <c r="A68" s="209"/>
      <c r="B68" s="212" t="s">
        <v>660</v>
      </c>
      <c r="C68" s="213"/>
      <c r="D68" s="470" t="s">
        <v>675</v>
      </c>
      <c r="E68" s="478"/>
      <c r="F68" s="480" t="s">
        <v>8</v>
      </c>
      <c r="G68" s="473">
        <v>1</v>
      </c>
      <c r="H68" s="490"/>
      <c r="I68" s="489">
        <f t="shared" si="3"/>
        <v>0</v>
      </c>
      <c r="J68" s="280"/>
    </row>
    <row r="69" spans="1:10">
      <c r="A69" s="209"/>
      <c r="B69" s="212" t="s">
        <v>661</v>
      </c>
      <c r="C69" s="213"/>
      <c r="D69" s="470"/>
      <c r="E69" s="478"/>
      <c r="F69" s="480"/>
      <c r="G69" s="473"/>
      <c r="H69" s="490"/>
      <c r="I69" s="489"/>
      <c r="J69" s="280"/>
    </row>
    <row r="70" spans="1:10">
      <c r="A70" s="209"/>
      <c r="B70" s="212" t="s">
        <v>662</v>
      </c>
      <c r="C70" s="213"/>
      <c r="D70" s="481" t="s">
        <v>676</v>
      </c>
      <c r="E70" s="478"/>
      <c r="F70" s="480"/>
      <c r="G70" s="473"/>
      <c r="H70" s="490"/>
      <c r="I70" s="489"/>
      <c r="J70" s="280"/>
    </row>
    <row r="71" spans="1:10">
      <c r="A71" s="209"/>
      <c r="B71" s="212" t="s">
        <v>663</v>
      </c>
      <c r="C71" s="213"/>
      <c r="D71" s="482" t="s">
        <v>677</v>
      </c>
      <c r="E71" s="478"/>
      <c r="F71" s="480" t="s">
        <v>14</v>
      </c>
      <c r="G71" s="473">
        <v>1</v>
      </c>
      <c r="H71" s="490"/>
      <c r="I71" s="489">
        <f t="shared" si="3"/>
        <v>0</v>
      </c>
      <c r="J71" s="280"/>
    </row>
    <row r="72" spans="1:10">
      <c r="A72" s="209"/>
      <c r="B72" s="212" t="s">
        <v>664</v>
      </c>
      <c r="C72" s="213"/>
      <c r="D72" s="483" t="s">
        <v>678</v>
      </c>
      <c r="E72" s="478"/>
      <c r="F72" s="480"/>
      <c r="G72" s="473"/>
      <c r="H72" s="490"/>
      <c r="I72" s="489"/>
      <c r="J72" s="280"/>
    </row>
    <row r="73" spans="1:10">
      <c r="A73" s="209"/>
      <c r="B73" s="212" t="s">
        <v>665</v>
      </c>
      <c r="C73" s="213"/>
      <c r="D73" s="482" t="s">
        <v>679</v>
      </c>
      <c r="E73" s="478"/>
      <c r="F73" s="480" t="s">
        <v>14</v>
      </c>
      <c r="G73" s="473">
        <v>1</v>
      </c>
      <c r="H73" s="490"/>
      <c r="I73" s="489">
        <f t="shared" si="3"/>
        <v>0</v>
      </c>
      <c r="J73" s="280"/>
    </row>
    <row r="74" spans="1:10">
      <c r="A74" s="209"/>
      <c r="B74" s="212" t="s">
        <v>688</v>
      </c>
      <c r="C74" s="213"/>
      <c r="D74" s="484" t="s">
        <v>680</v>
      </c>
      <c r="E74" s="478"/>
      <c r="F74" s="480" t="s">
        <v>14</v>
      </c>
      <c r="G74" s="473">
        <v>1</v>
      </c>
      <c r="H74" s="490"/>
      <c r="I74" s="489">
        <f t="shared" si="3"/>
        <v>0</v>
      </c>
      <c r="J74" s="280"/>
    </row>
    <row r="75" spans="1:10">
      <c r="A75" s="209"/>
      <c r="B75" s="212" t="s">
        <v>689</v>
      </c>
      <c r="C75" s="213"/>
      <c r="D75" s="485" t="s">
        <v>681</v>
      </c>
      <c r="E75" s="478"/>
      <c r="F75" s="480" t="s">
        <v>11</v>
      </c>
      <c r="G75" s="473">
        <v>15</v>
      </c>
      <c r="H75" s="490"/>
      <c r="I75" s="489">
        <f t="shared" si="3"/>
        <v>0</v>
      </c>
      <c r="J75" s="280"/>
    </row>
    <row r="76" spans="1:10">
      <c r="A76" s="209"/>
      <c r="B76" s="212" t="s">
        <v>690</v>
      </c>
      <c r="C76" s="213"/>
      <c r="D76" s="485" t="s">
        <v>251</v>
      </c>
      <c r="E76" s="478"/>
      <c r="F76" s="480" t="s">
        <v>11</v>
      </c>
      <c r="G76" s="473">
        <v>15</v>
      </c>
      <c r="H76" s="490"/>
      <c r="I76" s="489">
        <f t="shared" si="3"/>
        <v>0</v>
      </c>
      <c r="J76" s="280"/>
    </row>
    <row r="77" spans="1:10">
      <c r="A77" s="209"/>
      <c r="B77" s="212" t="s">
        <v>691</v>
      </c>
      <c r="C77" s="213"/>
      <c r="D77" s="485" t="s">
        <v>646</v>
      </c>
      <c r="E77" s="478"/>
      <c r="F77" s="480" t="s">
        <v>11</v>
      </c>
      <c r="G77" s="473">
        <v>18</v>
      </c>
      <c r="H77" s="490"/>
      <c r="I77" s="489">
        <f t="shared" si="3"/>
        <v>0</v>
      </c>
      <c r="J77" s="280"/>
    </row>
    <row r="78" spans="1:10">
      <c r="A78" s="209"/>
      <c r="B78" s="212" t="s">
        <v>692</v>
      </c>
      <c r="C78" s="213"/>
      <c r="D78" s="485" t="s">
        <v>682</v>
      </c>
      <c r="E78" s="478"/>
      <c r="F78" s="480" t="s">
        <v>11</v>
      </c>
      <c r="G78" s="473">
        <v>18</v>
      </c>
      <c r="H78" s="490"/>
      <c r="I78" s="489">
        <f t="shared" si="3"/>
        <v>0</v>
      </c>
      <c r="J78" s="280"/>
    </row>
    <row r="79" spans="1:10">
      <c r="A79" s="209"/>
      <c r="B79" s="212" t="s">
        <v>693</v>
      </c>
      <c r="C79" s="213"/>
      <c r="D79" s="485" t="s">
        <v>683</v>
      </c>
      <c r="E79" s="478"/>
      <c r="F79" s="480" t="s">
        <v>8</v>
      </c>
      <c r="G79" s="473">
        <v>1</v>
      </c>
      <c r="H79" s="490"/>
      <c r="I79" s="489">
        <f t="shared" si="3"/>
        <v>0</v>
      </c>
      <c r="J79" s="280"/>
    </row>
    <row r="80" spans="1:10">
      <c r="A80" s="209"/>
      <c r="B80" s="212" t="s">
        <v>694</v>
      </c>
      <c r="C80" s="213"/>
      <c r="D80" s="485" t="s">
        <v>684</v>
      </c>
      <c r="E80" s="478"/>
      <c r="F80" s="480" t="s">
        <v>8</v>
      </c>
      <c r="G80" s="473">
        <v>2</v>
      </c>
      <c r="H80" s="490"/>
      <c r="I80" s="489">
        <f t="shared" si="3"/>
        <v>0</v>
      </c>
      <c r="J80" s="280"/>
    </row>
    <row r="81" spans="1:10">
      <c r="A81" s="209"/>
      <c r="B81" s="212" t="s">
        <v>695</v>
      </c>
      <c r="C81" s="213"/>
      <c r="D81" s="485" t="s">
        <v>253</v>
      </c>
      <c r="E81" s="478"/>
      <c r="F81" s="480" t="s">
        <v>11</v>
      </c>
      <c r="G81" s="473">
        <v>2</v>
      </c>
      <c r="H81" s="490"/>
      <c r="I81" s="489">
        <f t="shared" si="3"/>
        <v>0</v>
      </c>
      <c r="J81" s="280"/>
    </row>
    <row r="82" spans="1:10">
      <c r="A82" s="209"/>
      <c r="B82" s="212" t="s">
        <v>696</v>
      </c>
      <c r="C82" s="213"/>
      <c r="D82" s="485" t="s">
        <v>685</v>
      </c>
      <c r="E82" s="478"/>
      <c r="F82" s="480" t="s">
        <v>11</v>
      </c>
      <c r="G82" s="473">
        <v>15</v>
      </c>
      <c r="H82" s="490"/>
      <c r="I82" s="489">
        <f t="shared" si="3"/>
        <v>0</v>
      </c>
      <c r="J82" s="280"/>
    </row>
    <row r="83" spans="1:10" ht="39.6">
      <c r="A83" s="209"/>
      <c r="B83" s="212" t="s">
        <v>697</v>
      </c>
      <c r="C83" s="213"/>
      <c r="D83" s="486" t="s">
        <v>686</v>
      </c>
      <c r="E83" s="487"/>
      <c r="F83" s="488" t="s">
        <v>8</v>
      </c>
      <c r="G83" s="473">
        <f>G73</f>
        <v>1</v>
      </c>
      <c r="H83" s="490"/>
      <c r="I83" s="489">
        <f t="shared" si="3"/>
        <v>0</v>
      </c>
      <c r="J83" s="280"/>
    </row>
    <row r="84" spans="1:10">
      <c r="A84" s="209"/>
      <c r="B84" s="212" t="s">
        <v>698</v>
      </c>
      <c r="C84" s="213"/>
      <c r="D84" s="470" t="s">
        <v>675</v>
      </c>
      <c r="E84" s="478"/>
      <c r="F84" s="480" t="s">
        <v>8</v>
      </c>
      <c r="G84" s="473">
        <v>1</v>
      </c>
      <c r="H84" s="490"/>
      <c r="I84" s="489">
        <f t="shared" si="3"/>
        <v>0</v>
      </c>
      <c r="J84" s="280"/>
    </row>
    <row r="85" spans="1:10">
      <c r="A85" s="209"/>
      <c r="B85" s="212" t="s">
        <v>699</v>
      </c>
      <c r="C85" s="213"/>
      <c r="D85" s="219"/>
      <c r="E85" s="288"/>
      <c r="F85" s="287"/>
      <c r="G85" s="308"/>
      <c r="H85" s="466"/>
      <c r="I85" s="271"/>
      <c r="J85" s="280"/>
    </row>
    <row r="86" spans="1:10">
      <c r="A86" s="209"/>
      <c r="B86" s="212" t="s">
        <v>700</v>
      </c>
      <c r="C86" s="213"/>
      <c r="D86" s="218" t="s">
        <v>720</v>
      </c>
      <c r="E86" s="215"/>
      <c r="F86" s="216" t="s">
        <v>8</v>
      </c>
      <c r="G86" s="266">
        <v>1</v>
      </c>
      <c r="H86" s="466"/>
      <c r="I86" s="271">
        <f t="shared" ref="I86" si="4">H86*G86</f>
        <v>0</v>
      </c>
      <c r="J86" s="280"/>
    </row>
    <row r="87" spans="1:10">
      <c r="A87" s="209"/>
      <c r="B87" s="212" t="s">
        <v>721</v>
      </c>
      <c r="C87" s="213"/>
      <c r="D87" s="225" t="s">
        <v>260</v>
      </c>
      <c r="E87" s="288"/>
      <c r="F87" s="287" t="s">
        <v>8</v>
      </c>
      <c r="G87" s="308">
        <v>1</v>
      </c>
      <c r="H87" s="466"/>
      <c r="I87" s="271">
        <f t="shared" si="3"/>
        <v>0</v>
      </c>
      <c r="J87" s="280"/>
    </row>
    <row r="88" spans="1:10" s="211" customFormat="1" ht="15" customHeight="1">
      <c r="A88" s="210"/>
      <c r="B88" s="277">
        <v>4</v>
      </c>
      <c r="C88" s="270" t="s">
        <v>261</v>
      </c>
      <c r="D88" s="220" t="s">
        <v>23</v>
      </c>
      <c r="E88" s="221"/>
      <c r="F88" s="222"/>
      <c r="G88" s="267"/>
      <c r="H88" s="223"/>
      <c r="I88" s="223">
        <f>SUBTOTAL(9,I89:I98)</f>
        <v>0</v>
      </c>
      <c r="J88" s="278"/>
    </row>
    <row r="89" spans="1:10">
      <c r="A89" s="209"/>
      <c r="B89" s="212" t="s">
        <v>137</v>
      </c>
      <c r="C89" s="213"/>
      <c r="D89" s="272" t="s">
        <v>262</v>
      </c>
      <c r="E89" s="273"/>
      <c r="F89" s="216" t="s">
        <v>8</v>
      </c>
      <c r="G89" s="266">
        <v>1</v>
      </c>
      <c r="H89" s="466"/>
      <c r="I89" s="271">
        <f t="shared" si="3"/>
        <v>0</v>
      </c>
      <c r="J89" s="280"/>
    </row>
    <row r="90" spans="1:10">
      <c r="A90" s="209"/>
      <c r="B90" s="212" t="s">
        <v>138</v>
      </c>
      <c r="C90" s="213"/>
      <c r="D90" s="272" t="s">
        <v>263</v>
      </c>
      <c r="E90" s="273"/>
      <c r="F90" s="216" t="s">
        <v>8</v>
      </c>
      <c r="G90" s="266">
        <v>1</v>
      </c>
      <c r="H90" s="466"/>
      <c r="I90" s="271">
        <f t="shared" si="3"/>
        <v>0</v>
      </c>
      <c r="J90" s="280"/>
    </row>
    <row r="91" spans="1:10">
      <c r="A91" s="209"/>
      <c r="B91" s="212" t="s">
        <v>139</v>
      </c>
      <c r="C91" s="213"/>
      <c r="D91" s="272" t="s">
        <v>264</v>
      </c>
      <c r="E91" s="273"/>
      <c r="F91" s="216" t="s">
        <v>8</v>
      </c>
      <c r="G91" s="266">
        <v>1</v>
      </c>
      <c r="H91" s="466"/>
      <c r="I91" s="271">
        <f t="shared" si="3"/>
        <v>0</v>
      </c>
      <c r="J91" s="280"/>
    </row>
    <row r="92" spans="1:10">
      <c r="A92" s="209"/>
      <c r="B92" s="212" t="s">
        <v>140</v>
      </c>
      <c r="C92" s="213"/>
      <c r="D92" s="274" t="s">
        <v>265</v>
      </c>
      <c r="E92" s="273"/>
      <c r="F92" s="216" t="s">
        <v>8</v>
      </c>
      <c r="G92" s="266">
        <v>1</v>
      </c>
      <c r="H92" s="466"/>
      <c r="I92" s="271">
        <f t="shared" si="3"/>
        <v>0</v>
      </c>
      <c r="J92" s="280"/>
    </row>
    <row r="93" spans="1:10">
      <c r="A93" s="209"/>
      <c r="B93" s="212" t="s">
        <v>141</v>
      </c>
      <c r="C93" s="213"/>
      <c r="D93" s="274" t="s">
        <v>266</v>
      </c>
      <c r="E93" s="273"/>
      <c r="F93" s="216" t="s">
        <v>8</v>
      </c>
      <c r="G93" s="266">
        <v>1</v>
      </c>
      <c r="H93" s="466"/>
      <c r="I93" s="271">
        <f t="shared" si="3"/>
        <v>0</v>
      </c>
      <c r="J93" s="280"/>
    </row>
    <row r="94" spans="1:10">
      <c r="A94" s="209"/>
      <c r="B94" s="212" t="s">
        <v>142</v>
      </c>
      <c r="C94" s="213"/>
      <c r="D94" s="272" t="s">
        <v>267</v>
      </c>
      <c r="E94" s="273"/>
      <c r="F94" s="216" t="s">
        <v>8</v>
      </c>
      <c r="G94" s="266">
        <v>1</v>
      </c>
      <c r="H94" s="466"/>
      <c r="I94" s="271">
        <f t="shared" si="3"/>
        <v>0</v>
      </c>
      <c r="J94" s="280"/>
    </row>
    <row r="95" spans="1:10">
      <c r="A95" s="209"/>
      <c r="B95" s="212" t="s">
        <v>170</v>
      </c>
      <c r="C95" s="213"/>
      <c r="D95" s="272" t="s">
        <v>268</v>
      </c>
      <c r="E95" s="273"/>
      <c r="F95" s="216" t="s">
        <v>8</v>
      </c>
      <c r="G95" s="266">
        <v>1</v>
      </c>
      <c r="H95" s="466"/>
      <c r="I95" s="271">
        <f t="shared" si="3"/>
        <v>0</v>
      </c>
      <c r="J95" s="280"/>
    </row>
    <row r="96" spans="1:10">
      <c r="A96" s="209"/>
      <c r="B96" s="212" t="s">
        <v>306</v>
      </c>
      <c r="C96" s="213"/>
      <c r="D96" s="272" t="s">
        <v>269</v>
      </c>
      <c r="E96" s="273"/>
      <c r="F96" s="216" t="s">
        <v>8</v>
      </c>
      <c r="G96" s="266">
        <v>1</v>
      </c>
      <c r="H96" s="466"/>
      <c r="I96" s="271">
        <f t="shared" si="3"/>
        <v>0</v>
      </c>
      <c r="J96" s="280"/>
    </row>
    <row r="97" spans="1:10">
      <c r="A97" s="209"/>
      <c r="B97" s="212" t="s">
        <v>307</v>
      </c>
      <c r="C97" s="213"/>
      <c r="D97" s="272" t="s">
        <v>270</v>
      </c>
      <c r="E97" s="273"/>
      <c r="F97" s="216" t="s">
        <v>8</v>
      </c>
      <c r="G97" s="266">
        <v>1</v>
      </c>
      <c r="H97" s="466"/>
      <c r="I97" s="271">
        <f t="shared" si="3"/>
        <v>0</v>
      </c>
      <c r="J97" s="280"/>
    </row>
    <row r="98" spans="1:10" ht="13.8" thickBot="1">
      <c r="A98" s="209"/>
      <c r="B98" s="227" t="s">
        <v>308</v>
      </c>
      <c r="C98" s="228"/>
      <c r="D98" s="281" t="s">
        <v>271</v>
      </c>
      <c r="E98" s="282"/>
      <c r="F98" s="229" t="s">
        <v>8</v>
      </c>
      <c r="G98" s="268">
        <v>1</v>
      </c>
      <c r="H98" s="467"/>
      <c r="I98" s="283">
        <f t="shared" si="3"/>
        <v>0</v>
      </c>
      <c r="J98" s="284"/>
    </row>
    <row r="99" spans="1:10" ht="15" customHeight="1" thickBot="1">
      <c r="A99" s="153"/>
    </row>
    <row r="100" spans="1:10" s="36" customFormat="1" ht="24" customHeight="1" thickBot="1">
      <c r="A100" s="153"/>
      <c r="B100" s="230"/>
      <c r="C100" s="231"/>
      <c r="D100" s="19" t="s">
        <v>5</v>
      </c>
      <c r="E100" s="232"/>
      <c r="F100" s="233"/>
      <c r="G100" s="233"/>
      <c r="H100" s="234"/>
      <c r="I100" s="285">
        <f>SUBTOTAL(9,I12:I98)</f>
        <v>0</v>
      </c>
    </row>
    <row r="101" spans="1:10" s="36" customFormat="1" ht="15" customHeight="1" thickBot="1">
      <c r="A101" s="153"/>
      <c r="B101" s="235"/>
      <c r="C101" s="236"/>
      <c r="D101" s="237"/>
      <c r="E101" s="238"/>
      <c r="F101" s="239"/>
      <c r="G101" s="239"/>
      <c r="H101" s="240"/>
      <c r="I101" s="240"/>
    </row>
    <row r="102" spans="1:10" s="36" customFormat="1" ht="15" customHeight="1" thickBot="1">
      <c r="A102" s="153"/>
      <c r="B102" s="241"/>
      <c r="C102" s="242"/>
      <c r="D102" s="243" t="s">
        <v>47</v>
      </c>
      <c r="E102" s="244"/>
      <c r="F102" s="245"/>
      <c r="G102" s="245"/>
      <c r="H102" s="246"/>
      <c r="I102" s="247"/>
    </row>
    <row r="103" spans="1:10" s="36" customFormat="1" ht="15" customHeight="1">
      <c r="A103" s="174"/>
      <c r="B103" s="248"/>
      <c r="C103" s="249"/>
      <c r="D103" s="250"/>
      <c r="E103" s="250"/>
      <c r="F103" s="251"/>
      <c r="G103" s="251"/>
      <c r="H103" s="252"/>
      <c r="I103" s="253"/>
    </row>
    <row r="104" spans="1:10" s="36" customFormat="1">
      <c r="A104" s="153"/>
      <c r="B104" s="254"/>
      <c r="C104" s="235" t="s">
        <v>272</v>
      </c>
      <c r="D104" s="568" t="s">
        <v>273</v>
      </c>
      <c r="E104" s="568"/>
      <c r="F104" s="568"/>
      <c r="G104" s="568"/>
      <c r="H104" s="255"/>
      <c r="I104" s="256"/>
    </row>
    <row r="105" spans="1:10" s="36" customFormat="1">
      <c r="A105" s="153"/>
      <c r="B105" s="254"/>
      <c r="C105" s="235" t="s">
        <v>274</v>
      </c>
      <c r="D105" s="568" t="s">
        <v>275</v>
      </c>
      <c r="E105" s="568"/>
      <c r="F105" s="568"/>
      <c r="G105" s="568"/>
      <c r="H105" s="255"/>
      <c r="I105" s="256"/>
    </row>
    <row r="106" spans="1:10" s="36" customFormat="1">
      <c r="A106" s="153"/>
      <c r="B106" s="254"/>
      <c r="C106" s="235" t="s">
        <v>276</v>
      </c>
      <c r="D106" s="568" t="s">
        <v>277</v>
      </c>
      <c r="E106" s="568"/>
      <c r="F106" s="568"/>
      <c r="G106" s="568"/>
      <c r="H106" s="255"/>
      <c r="I106" s="256"/>
    </row>
    <row r="107" spans="1:10" s="36" customFormat="1" ht="30.6" customHeight="1">
      <c r="A107" s="153"/>
      <c r="B107" s="254"/>
      <c r="C107" s="235" t="s">
        <v>278</v>
      </c>
      <c r="D107" s="567" t="s">
        <v>279</v>
      </c>
      <c r="E107" s="567"/>
      <c r="F107" s="567"/>
      <c r="G107" s="567"/>
      <c r="H107" s="257"/>
      <c r="I107" s="256"/>
    </row>
    <row r="108" spans="1:10" s="36" customFormat="1" ht="28.35" customHeight="1">
      <c r="A108" s="153"/>
      <c r="B108" s="254"/>
      <c r="C108" s="235" t="s">
        <v>280</v>
      </c>
      <c r="D108" s="567" t="s">
        <v>281</v>
      </c>
      <c r="E108" s="567"/>
      <c r="F108" s="567"/>
      <c r="G108" s="567"/>
      <c r="H108" s="257"/>
      <c r="I108" s="256"/>
    </row>
    <row r="109" spans="1:10" s="36" customFormat="1" ht="38.1" customHeight="1">
      <c r="A109" s="153"/>
      <c r="B109" s="254"/>
      <c r="C109" s="235" t="s">
        <v>282</v>
      </c>
      <c r="D109" s="567" t="s">
        <v>283</v>
      </c>
      <c r="E109" s="567"/>
      <c r="F109" s="567"/>
      <c r="G109" s="567"/>
      <c r="H109" s="257"/>
      <c r="I109" s="256"/>
    </row>
    <row r="110" spans="1:10" s="36" customFormat="1" ht="12.75" customHeight="1">
      <c r="A110" s="153"/>
      <c r="B110" s="254"/>
      <c r="C110" s="235" t="s">
        <v>284</v>
      </c>
      <c r="D110" s="567" t="s">
        <v>285</v>
      </c>
      <c r="E110" s="567"/>
      <c r="F110" s="567"/>
      <c r="G110" s="567"/>
      <c r="H110" s="257"/>
      <c r="I110" s="256"/>
    </row>
    <row r="111" spans="1:10" s="36" customFormat="1" ht="12.75" customHeight="1">
      <c r="A111" s="153"/>
      <c r="B111" s="254"/>
      <c r="C111" s="235" t="s">
        <v>286</v>
      </c>
      <c r="D111" s="567" t="s">
        <v>287</v>
      </c>
      <c r="E111" s="567"/>
      <c r="F111" s="567"/>
      <c r="G111" s="567"/>
      <c r="H111" s="257"/>
      <c r="I111" s="256"/>
    </row>
    <row r="112" spans="1:10" s="36" customFormat="1" ht="42.6" customHeight="1">
      <c r="A112" s="153"/>
      <c r="B112" s="254"/>
      <c r="C112" s="235" t="s">
        <v>288</v>
      </c>
      <c r="D112" s="567" t="s">
        <v>289</v>
      </c>
      <c r="E112" s="567"/>
      <c r="F112" s="567"/>
      <c r="G112" s="567"/>
      <c r="H112" s="257"/>
      <c r="I112" s="256"/>
    </row>
    <row r="113" spans="1:9" s="36" customFormat="1" ht="13.8" thickBot="1">
      <c r="A113" s="174"/>
      <c r="B113" s="258"/>
      <c r="C113" s="259"/>
      <c r="D113" s="51"/>
      <c r="E113" s="51"/>
      <c r="F113" s="133"/>
      <c r="G113" s="269"/>
      <c r="H113" s="81"/>
      <c r="I113" s="67"/>
    </row>
  </sheetData>
  <mergeCells count="10">
    <mergeCell ref="E6:F6"/>
    <mergeCell ref="D104:G104"/>
    <mergeCell ref="D105:G105"/>
    <mergeCell ref="D106:G106"/>
    <mergeCell ref="D107:G107"/>
    <mergeCell ref="D109:G109"/>
    <mergeCell ref="D110:G110"/>
    <mergeCell ref="D111:G111"/>
    <mergeCell ref="D112:G112"/>
    <mergeCell ref="D108:G108"/>
  </mergeCells>
  <phoneticPr fontId="36" type="noConversion"/>
  <conditionalFormatting sqref="F13:F18 F50:F58 F89:F98">
    <cfRule type="expression" dxfId="42" priority="20">
      <formula>IF(D13&gt;0,F13="")</formula>
    </cfRule>
  </conditionalFormatting>
  <conditionalFormatting sqref="F20:F48">
    <cfRule type="expression" dxfId="41" priority="8">
      <formula>IF(D20&gt;0,F20="")</formula>
    </cfRule>
  </conditionalFormatting>
  <conditionalFormatting sqref="F60 F71">
    <cfRule type="expression" dxfId="40" priority="6">
      <formula>IF(D60&gt;0,F60="")</formula>
    </cfRule>
  </conditionalFormatting>
  <conditionalFormatting sqref="F62:F69">
    <cfRule type="expression" dxfId="39" priority="4">
      <formula>IF(D62&gt;0,F62="")</formula>
    </cfRule>
  </conditionalFormatting>
  <conditionalFormatting sqref="F73:F87">
    <cfRule type="expression" dxfId="38" priority="2">
      <formula>IF(D73&gt;0,F73="")</formula>
    </cfRule>
  </conditionalFormatting>
  <conditionalFormatting sqref="G13:G18 G50:G58 G89:G98">
    <cfRule type="expression" dxfId="37" priority="19">
      <formula>IF(D13&gt;0,G13="")</formula>
    </cfRule>
  </conditionalFormatting>
  <conditionalFormatting sqref="G20:G48">
    <cfRule type="expression" dxfId="36" priority="7">
      <formula>IF(D20&gt;0,G20="")</formula>
    </cfRule>
  </conditionalFormatting>
  <conditionalFormatting sqref="G60 G71">
    <cfRule type="expression" dxfId="35" priority="5">
      <formula>IF(D60&gt;0,G60="")</formula>
    </cfRule>
  </conditionalFormatting>
  <conditionalFormatting sqref="G62:G69">
    <cfRule type="expression" dxfId="34" priority="3">
      <formula>IF(D62&gt;0,G62="")</formula>
    </cfRule>
  </conditionalFormatting>
  <conditionalFormatting sqref="G73:G87">
    <cfRule type="expression" dxfId="33" priority="1">
      <formula>IF(D73&gt;0,G73="")</formula>
    </cfRule>
  </conditionalFormatting>
  <pageMargins left="0.70866141732283472" right="0.70866141732283472" top="0.55118110236220474" bottom="0.78740157480314965" header="0.31496062992125984" footer="0.31496062992125984"/>
  <pageSetup paperSize="9" scale="49" fitToHeight="0" orientation="portrait" r:id="rId1"/>
  <headerFooter>
    <oddFooter>Stránka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FCC14-D408-4C5C-8DF8-245DDC3D0670}">
  <sheetPr codeName="List6">
    <pageSetUpPr fitToPage="1"/>
  </sheetPr>
  <dimension ref="A1:J114"/>
  <sheetViews>
    <sheetView view="pageBreakPreview" zoomScaleNormal="70" zoomScaleSheetLayoutView="100" workbookViewId="0">
      <selection activeCell="D12" sqref="D12"/>
    </sheetView>
  </sheetViews>
  <sheetFormatPr defaultColWidth="8.6640625" defaultRowHeight="13.2"/>
  <cols>
    <col min="1" max="1" width="1.6640625" style="174" customWidth="1"/>
    <col min="2" max="2" width="11.44140625" style="174" bestFit="1" customWidth="1"/>
    <col min="3" max="3" width="8.6640625" style="175"/>
    <col min="4" max="4" width="71.5546875" style="174" bestFit="1" customWidth="1"/>
    <col min="5" max="5" width="13.6640625" style="174" customWidth="1"/>
    <col min="6" max="6" width="8.6640625" style="174"/>
    <col min="7" max="7" width="8.6640625" style="260"/>
    <col min="8" max="8" width="15.6640625" style="174" customWidth="1"/>
    <col min="9" max="9" width="19.6640625" style="174" customWidth="1"/>
    <col min="10" max="10" width="17.44140625" style="174" bestFit="1" customWidth="1"/>
    <col min="11" max="16384" width="8.6640625" style="174"/>
  </cols>
  <sheetData>
    <row r="1" spans="1:10" ht="13.8" thickBot="1">
      <c r="A1" s="174" t="s">
        <v>213</v>
      </c>
    </row>
    <row r="2" spans="1:10" ht="15" customHeight="1">
      <c r="A2" s="176"/>
      <c r="B2" s="177" t="s">
        <v>213</v>
      </c>
      <c r="C2" s="178"/>
      <c r="D2" s="179"/>
      <c r="E2" s="179"/>
      <c r="F2" s="180"/>
      <c r="G2" s="261"/>
      <c r="H2" s="181"/>
      <c r="I2" s="182"/>
    </row>
    <row r="3" spans="1:10" ht="15" customHeight="1">
      <c r="A3" s="176"/>
      <c r="B3" s="183"/>
      <c r="C3" s="184"/>
      <c r="D3" s="185"/>
      <c r="E3" s="186" t="s">
        <v>57</v>
      </c>
      <c r="F3" s="187"/>
      <c r="G3" s="262"/>
      <c r="H3" s="188"/>
      <c r="I3" s="189"/>
    </row>
    <row r="4" spans="1:10" ht="15" customHeight="1">
      <c r="A4" s="176"/>
      <c r="B4" s="183"/>
      <c r="C4" s="184"/>
      <c r="D4" s="185"/>
      <c r="E4" s="44" t="s">
        <v>58</v>
      </c>
      <c r="F4" s="187"/>
      <c r="G4" s="263"/>
      <c r="H4" s="71"/>
      <c r="I4" s="56" t="s">
        <v>50</v>
      </c>
    </row>
    <row r="5" spans="1:10" ht="15" customHeight="1">
      <c r="A5" s="176"/>
      <c r="B5" s="183"/>
      <c r="C5" s="184"/>
      <c r="D5" s="185"/>
      <c r="E5" s="44" t="s">
        <v>214</v>
      </c>
      <c r="F5" s="187"/>
      <c r="G5" s="263"/>
      <c r="H5" s="71"/>
      <c r="I5" s="56" t="s">
        <v>52</v>
      </c>
    </row>
    <row r="6" spans="1:10" ht="21.6" customHeight="1">
      <c r="A6" s="176"/>
      <c r="B6" s="183"/>
      <c r="C6" s="184"/>
      <c r="D6" s="185"/>
      <c r="E6" s="549" t="s">
        <v>215</v>
      </c>
      <c r="F6" s="549"/>
      <c r="G6" s="262"/>
      <c r="H6" s="72"/>
      <c r="I6" s="190" t="s">
        <v>0</v>
      </c>
    </row>
    <row r="7" spans="1:10" ht="15" customHeight="1" thickBot="1">
      <c r="A7" s="176"/>
      <c r="B7" s="191"/>
      <c r="C7" s="192"/>
      <c r="D7" s="193"/>
      <c r="E7" s="193"/>
      <c r="F7" s="194"/>
      <c r="G7" s="264"/>
      <c r="H7" s="195"/>
      <c r="I7" s="196"/>
    </row>
    <row r="8" spans="1:10" ht="15" customHeight="1" thickBot="1">
      <c r="A8" s="176"/>
    </row>
    <row r="9" spans="1:10" s="36" customFormat="1" ht="35.1" customHeight="1" thickBot="1">
      <c r="A9" s="176"/>
      <c r="B9" s="197"/>
      <c r="C9" s="198"/>
      <c r="D9" s="199" t="s">
        <v>356</v>
      </c>
      <c r="E9" s="199"/>
      <c r="F9" s="199"/>
      <c r="G9" s="265"/>
      <c r="H9" s="200"/>
      <c r="I9" s="201"/>
      <c r="J9" s="202"/>
    </row>
    <row r="10" spans="1:10" s="36" customFormat="1" ht="30" customHeight="1" thickBot="1">
      <c r="A10" s="203"/>
      <c r="B10" s="104"/>
      <c r="C10" s="104"/>
      <c r="D10" s="204"/>
      <c r="E10" s="205"/>
      <c r="F10" s="205"/>
      <c r="G10" s="206"/>
      <c r="H10" s="207"/>
      <c r="I10" s="207"/>
      <c r="J10" s="208"/>
    </row>
    <row r="11" spans="1:10" s="104" customFormat="1" ht="30" customHeight="1">
      <c r="A11" s="209"/>
      <c r="B11" s="93" t="s">
        <v>1</v>
      </c>
      <c r="C11" s="94" t="s">
        <v>216</v>
      </c>
      <c r="D11" s="94" t="s">
        <v>2</v>
      </c>
      <c r="E11" s="94" t="s">
        <v>217</v>
      </c>
      <c r="F11" s="95" t="s">
        <v>3</v>
      </c>
      <c r="G11" s="96" t="s">
        <v>4</v>
      </c>
      <c r="H11" s="97" t="s">
        <v>60</v>
      </c>
      <c r="I11" s="138" t="s">
        <v>5</v>
      </c>
      <c r="J11" s="276" t="s">
        <v>218</v>
      </c>
    </row>
    <row r="12" spans="1:10" s="211" customFormat="1" ht="15" customHeight="1">
      <c r="A12" s="210"/>
      <c r="B12" s="277">
        <v>1</v>
      </c>
      <c r="C12" s="270"/>
      <c r="D12" s="220" t="s">
        <v>219</v>
      </c>
      <c r="E12" s="221" t="s">
        <v>220</v>
      </c>
      <c r="F12" s="222" t="s">
        <v>220</v>
      </c>
      <c r="G12" s="267" t="s">
        <v>220</v>
      </c>
      <c r="H12" s="223"/>
      <c r="I12" s="223">
        <f>SUBTOTAL(9,I13:I19)</f>
        <v>0</v>
      </c>
      <c r="J12" s="278"/>
    </row>
    <row r="13" spans="1:10" s="36" customFormat="1" ht="39.6">
      <c r="A13" s="209"/>
      <c r="B13" s="212" t="s">
        <v>213</v>
      </c>
      <c r="C13" s="213"/>
      <c r="D13" s="214" t="s">
        <v>221</v>
      </c>
      <c r="E13" s="215"/>
      <c r="F13" s="216" t="s">
        <v>213</v>
      </c>
      <c r="G13" s="266" t="s">
        <v>213</v>
      </c>
      <c r="H13" s="217"/>
      <c r="I13" s="271"/>
      <c r="J13" s="279"/>
    </row>
    <row r="14" spans="1:10" s="36" customFormat="1">
      <c r="A14" s="209"/>
      <c r="B14" s="212" t="s">
        <v>156</v>
      </c>
      <c r="C14" s="213"/>
      <c r="D14" s="272" t="s">
        <v>222</v>
      </c>
      <c r="E14" s="273"/>
      <c r="F14" s="287" t="s">
        <v>8</v>
      </c>
      <c r="G14" s="308">
        <v>4</v>
      </c>
      <c r="H14" s="466"/>
      <c r="I14" s="271">
        <f>H14*G14</f>
        <v>0</v>
      </c>
      <c r="J14" s="279"/>
    </row>
    <row r="15" spans="1:10" s="36" customFormat="1">
      <c r="A15" s="209"/>
      <c r="B15" s="212" t="s">
        <v>157</v>
      </c>
      <c r="C15" s="213"/>
      <c r="D15" s="272" t="s">
        <v>324</v>
      </c>
      <c r="E15" s="273"/>
      <c r="F15" s="287" t="s">
        <v>8</v>
      </c>
      <c r="G15" s="308">
        <v>5</v>
      </c>
      <c r="H15" s="466"/>
      <c r="I15" s="271">
        <f t="shared" ref="I15:I19" si="0">H15*G15</f>
        <v>0</v>
      </c>
      <c r="J15" s="279"/>
    </row>
    <row r="16" spans="1:10" s="36" customFormat="1">
      <c r="A16" s="209"/>
      <c r="B16" s="212" t="s">
        <v>290</v>
      </c>
      <c r="C16" s="213"/>
      <c r="D16" s="272" t="s">
        <v>312</v>
      </c>
      <c r="E16" s="273"/>
      <c r="F16" s="287" t="s">
        <v>8</v>
      </c>
      <c r="G16" s="308">
        <v>3</v>
      </c>
      <c r="H16" s="466"/>
      <c r="I16" s="271">
        <f t="shared" si="0"/>
        <v>0</v>
      </c>
      <c r="J16" s="279"/>
    </row>
    <row r="17" spans="1:10" s="36" customFormat="1">
      <c r="A17" s="209"/>
      <c r="B17" s="212" t="s">
        <v>291</v>
      </c>
      <c r="C17" s="213"/>
      <c r="D17" s="272" t="s">
        <v>325</v>
      </c>
      <c r="E17" s="273"/>
      <c r="F17" s="287" t="s">
        <v>8</v>
      </c>
      <c r="G17" s="308">
        <v>1</v>
      </c>
      <c r="H17" s="466"/>
      <c r="I17" s="271">
        <f t="shared" si="0"/>
        <v>0</v>
      </c>
      <c r="J17" s="279"/>
    </row>
    <row r="18" spans="1:10" s="36" customFormat="1">
      <c r="A18" s="209"/>
      <c r="B18" s="212" t="s">
        <v>322</v>
      </c>
      <c r="C18" s="213"/>
      <c r="D18" s="272" t="s">
        <v>353</v>
      </c>
      <c r="E18" s="273"/>
      <c r="F18" s="287" t="s">
        <v>8</v>
      </c>
      <c r="G18" s="308">
        <v>1</v>
      </c>
      <c r="H18" s="466"/>
      <c r="I18" s="271">
        <f t="shared" si="0"/>
        <v>0</v>
      </c>
      <c r="J18" s="279"/>
    </row>
    <row r="19" spans="1:10" s="36" customFormat="1">
      <c r="A19" s="209"/>
      <c r="B19" s="212" t="s">
        <v>355</v>
      </c>
      <c r="C19" s="213"/>
      <c r="D19" s="272" t="s">
        <v>354</v>
      </c>
      <c r="E19" s="273"/>
      <c r="F19" s="287" t="s">
        <v>8</v>
      </c>
      <c r="G19" s="308">
        <v>1</v>
      </c>
      <c r="H19" s="466"/>
      <c r="I19" s="271">
        <f t="shared" si="0"/>
        <v>0</v>
      </c>
      <c r="J19" s="279"/>
    </row>
    <row r="20" spans="1:10" s="211" customFormat="1" ht="15" customHeight="1">
      <c r="A20" s="210"/>
      <c r="B20" s="277">
        <v>2</v>
      </c>
      <c r="C20" s="270"/>
      <c r="D20" s="220" t="s">
        <v>226</v>
      </c>
      <c r="E20" s="221" t="s">
        <v>220</v>
      </c>
      <c r="F20" s="222" t="s">
        <v>220</v>
      </c>
      <c r="G20" s="267" t="s">
        <v>220</v>
      </c>
      <c r="H20" s="223"/>
      <c r="I20" s="223">
        <f>SUBTOTAL(9,I21:I49)</f>
        <v>0</v>
      </c>
      <c r="J20" s="278"/>
    </row>
    <row r="21" spans="1:10" s="36" customFormat="1">
      <c r="A21" s="209"/>
      <c r="B21" s="212" t="s">
        <v>177</v>
      </c>
      <c r="C21" s="213"/>
      <c r="D21" s="214" t="s">
        <v>227</v>
      </c>
      <c r="E21" s="215"/>
      <c r="F21" s="216" t="s">
        <v>213</v>
      </c>
      <c r="G21" s="266" t="s">
        <v>213</v>
      </c>
      <c r="H21" s="217"/>
      <c r="I21" s="271" t="str">
        <f t="shared" ref="I21" si="1">IF(H21&gt;0,H21*G21,"")</f>
        <v/>
      </c>
      <c r="J21" s="279"/>
    </row>
    <row r="22" spans="1:10" s="36" customFormat="1">
      <c r="A22" s="209"/>
      <c r="B22" s="212" t="s">
        <v>178</v>
      </c>
      <c r="C22" s="213" t="s">
        <v>228</v>
      </c>
      <c r="D22" s="218" t="s">
        <v>229</v>
      </c>
      <c r="E22" s="215"/>
      <c r="F22" s="216" t="s">
        <v>8</v>
      </c>
      <c r="G22" s="266">
        <v>5</v>
      </c>
      <c r="H22" s="466"/>
      <c r="I22" s="271">
        <f t="shared" ref="I22:I49" si="2">H22*G22</f>
        <v>0</v>
      </c>
      <c r="J22" s="279"/>
    </row>
    <row r="23" spans="1:10" s="36" customFormat="1">
      <c r="A23" s="209"/>
      <c r="B23" s="212" t="s">
        <v>179</v>
      </c>
      <c r="C23" s="213"/>
      <c r="D23" s="218" t="s">
        <v>230</v>
      </c>
      <c r="E23" s="215"/>
      <c r="F23" s="216" t="s">
        <v>8</v>
      </c>
      <c r="G23" s="266">
        <f>G22</f>
        <v>5</v>
      </c>
      <c r="H23" s="466"/>
      <c r="I23" s="271">
        <f t="shared" si="2"/>
        <v>0</v>
      </c>
      <c r="J23" s="279"/>
    </row>
    <row r="24" spans="1:10" s="36" customFormat="1">
      <c r="A24" s="209"/>
      <c r="B24" s="212" t="s">
        <v>180</v>
      </c>
      <c r="C24" s="213"/>
      <c r="D24" s="218" t="s">
        <v>326</v>
      </c>
      <c r="E24" s="215"/>
      <c r="F24" s="216" t="s">
        <v>8</v>
      </c>
      <c r="G24" s="266">
        <f>G23</f>
        <v>5</v>
      </c>
      <c r="H24" s="466"/>
      <c r="I24" s="271">
        <f t="shared" si="2"/>
        <v>0</v>
      </c>
      <c r="J24" s="279"/>
    </row>
    <row r="25" spans="1:10" s="36" customFormat="1">
      <c r="A25" s="209"/>
      <c r="B25" s="212" t="s">
        <v>181</v>
      </c>
      <c r="C25" s="213"/>
      <c r="D25" s="219" t="s">
        <v>231</v>
      </c>
      <c r="E25" s="215"/>
      <c r="F25" s="216" t="s">
        <v>8</v>
      </c>
      <c r="G25" s="266">
        <f>G22</f>
        <v>5</v>
      </c>
      <c r="H25" s="466"/>
      <c r="I25" s="271">
        <f t="shared" si="2"/>
        <v>0</v>
      </c>
      <c r="J25" s="279"/>
    </row>
    <row r="26" spans="1:10" s="36" customFormat="1">
      <c r="A26" s="209"/>
      <c r="B26" s="212" t="s">
        <v>182</v>
      </c>
      <c r="C26" s="213"/>
      <c r="D26" s="219" t="s">
        <v>232</v>
      </c>
      <c r="E26" s="215"/>
      <c r="F26" s="216" t="s">
        <v>8</v>
      </c>
      <c r="G26" s="266">
        <f>G22</f>
        <v>5</v>
      </c>
      <c r="H26" s="466"/>
      <c r="I26" s="271">
        <f t="shared" si="2"/>
        <v>0</v>
      </c>
      <c r="J26" s="279"/>
    </row>
    <row r="27" spans="1:10" s="36" customFormat="1">
      <c r="A27" s="209"/>
      <c r="B27" s="212" t="s">
        <v>197</v>
      </c>
      <c r="C27" s="306" t="s">
        <v>233</v>
      </c>
      <c r="D27" s="272" t="s">
        <v>234</v>
      </c>
      <c r="E27" s="215"/>
      <c r="F27" s="216" t="s">
        <v>8</v>
      </c>
      <c r="G27" s="266">
        <v>4</v>
      </c>
      <c r="H27" s="466"/>
      <c r="I27" s="271">
        <f t="shared" si="2"/>
        <v>0</v>
      </c>
      <c r="J27" s="279"/>
    </row>
    <row r="28" spans="1:10" s="36" customFormat="1">
      <c r="A28" s="209"/>
      <c r="B28" s="212" t="s">
        <v>292</v>
      </c>
      <c r="C28" s="213"/>
      <c r="D28" s="218" t="s">
        <v>235</v>
      </c>
      <c r="E28" s="215"/>
      <c r="F28" s="216" t="s">
        <v>8</v>
      </c>
      <c r="G28" s="266">
        <f>G27</f>
        <v>4</v>
      </c>
      <c r="H28" s="466"/>
      <c r="I28" s="271">
        <f t="shared" si="2"/>
        <v>0</v>
      </c>
      <c r="J28" s="279"/>
    </row>
    <row r="29" spans="1:10" s="36" customFormat="1">
      <c r="A29" s="209"/>
      <c r="B29" s="212" t="s">
        <v>293</v>
      </c>
      <c r="C29" s="213"/>
      <c r="D29" s="218" t="s">
        <v>236</v>
      </c>
      <c r="E29" s="215"/>
      <c r="F29" s="216" t="s">
        <v>8</v>
      </c>
      <c r="G29" s="266">
        <f>G27</f>
        <v>4</v>
      </c>
      <c r="H29" s="466"/>
      <c r="I29" s="271">
        <f t="shared" si="2"/>
        <v>0</v>
      </c>
      <c r="J29" s="279"/>
    </row>
    <row r="30" spans="1:10" s="36" customFormat="1">
      <c r="A30" s="209"/>
      <c r="B30" s="212" t="s">
        <v>294</v>
      </c>
      <c r="C30" s="213"/>
      <c r="D30" s="219" t="s">
        <v>232</v>
      </c>
      <c r="E30" s="215"/>
      <c r="F30" s="216" t="s">
        <v>8</v>
      </c>
      <c r="G30" s="266">
        <f>G27</f>
        <v>4</v>
      </c>
      <c r="H30" s="466"/>
      <c r="I30" s="271">
        <f t="shared" si="2"/>
        <v>0</v>
      </c>
      <c r="J30" s="279"/>
    </row>
    <row r="31" spans="1:10" s="36" customFormat="1">
      <c r="A31" s="209"/>
      <c r="B31" s="212" t="s">
        <v>295</v>
      </c>
      <c r="C31" s="213" t="s">
        <v>316</v>
      </c>
      <c r="D31" s="218" t="s">
        <v>317</v>
      </c>
      <c r="E31" s="273"/>
      <c r="F31" s="287" t="s">
        <v>8</v>
      </c>
      <c r="G31" s="308">
        <v>3</v>
      </c>
      <c r="H31" s="466"/>
      <c r="I31" s="271">
        <f t="shared" si="2"/>
        <v>0</v>
      </c>
      <c r="J31" s="279"/>
    </row>
    <row r="32" spans="1:10" s="36" customFormat="1">
      <c r="A32" s="209"/>
      <c r="B32" s="212" t="s">
        <v>296</v>
      </c>
      <c r="C32" s="213"/>
      <c r="D32" s="218" t="s">
        <v>318</v>
      </c>
      <c r="E32" s="273"/>
      <c r="F32" s="287" t="s">
        <v>8</v>
      </c>
      <c r="G32" s="308">
        <v>3</v>
      </c>
      <c r="H32" s="466"/>
      <c r="I32" s="271">
        <f t="shared" si="2"/>
        <v>0</v>
      </c>
      <c r="J32" s="279"/>
    </row>
    <row r="33" spans="1:10" s="36" customFormat="1" ht="26.4">
      <c r="A33" s="209"/>
      <c r="B33" s="212" t="s">
        <v>297</v>
      </c>
      <c r="C33" s="213" t="s">
        <v>329</v>
      </c>
      <c r="D33" s="272" t="s">
        <v>330</v>
      </c>
      <c r="E33" s="273"/>
      <c r="F33" s="287" t="s">
        <v>8</v>
      </c>
      <c r="G33" s="308">
        <v>1</v>
      </c>
      <c r="H33" s="466"/>
      <c r="I33" s="271">
        <f t="shared" si="2"/>
        <v>0</v>
      </c>
      <c r="J33" s="279"/>
    </row>
    <row r="34" spans="1:10" s="36" customFormat="1">
      <c r="A34" s="209"/>
      <c r="B34" s="212" t="s">
        <v>298</v>
      </c>
      <c r="C34" s="213"/>
      <c r="D34" s="272" t="s">
        <v>321</v>
      </c>
      <c r="E34" s="273"/>
      <c r="F34" s="287" t="s">
        <v>8</v>
      </c>
      <c r="G34" s="308">
        <v>1</v>
      </c>
      <c r="H34" s="466"/>
      <c r="I34" s="271">
        <f t="shared" si="2"/>
        <v>0</v>
      </c>
      <c r="J34" s="279"/>
    </row>
    <row r="35" spans="1:10" s="36" customFormat="1">
      <c r="A35" s="209"/>
      <c r="B35" s="212" t="s">
        <v>299</v>
      </c>
      <c r="C35" s="213" t="s">
        <v>331</v>
      </c>
      <c r="D35" s="219" t="s">
        <v>332</v>
      </c>
      <c r="E35" s="273"/>
      <c r="F35" s="216" t="s">
        <v>14</v>
      </c>
      <c r="G35" s="266">
        <v>1</v>
      </c>
      <c r="H35" s="466"/>
      <c r="I35" s="271">
        <f t="shared" si="2"/>
        <v>0</v>
      </c>
      <c r="J35" s="279"/>
    </row>
    <row r="36" spans="1:10" s="36" customFormat="1">
      <c r="A36" s="209"/>
      <c r="B36" s="212" t="s">
        <v>300</v>
      </c>
      <c r="C36" s="307"/>
      <c r="D36" s="219" t="s">
        <v>333</v>
      </c>
      <c r="E36" s="273"/>
      <c r="F36" s="216" t="s">
        <v>14</v>
      </c>
      <c r="G36" s="266">
        <v>1</v>
      </c>
      <c r="H36" s="466"/>
      <c r="I36" s="271">
        <f t="shared" si="2"/>
        <v>0</v>
      </c>
      <c r="J36" s="279"/>
    </row>
    <row r="37" spans="1:10" s="36" customFormat="1">
      <c r="A37" s="209"/>
      <c r="B37" s="212" t="s">
        <v>301</v>
      </c>
      <c r="C37" s="307"/>
      <c r="D37" s="219" t="s">
        <v>334</v>
      </c>
      <c r="E37" s="273"/>
      <c r="F37" s="216" t="s">
        <v>14</v>
      </c>
      <c r="G37" s="266">
        <v>1</v>
      </c>
      <c r="H37" s="466"/>
      <c r="I37" s="271">
        <f t="shared" si="2"/>
        <v>0</v>
      </c>
      <c r="J37" s="279"/>
    </row>
    <row r="38" spans="1:10" s="36" customFormat="1" ht="26.4">
      <c r="A38" s="209"/>
      <c r="B38" s="212" t="s">
        <v>302</v>
      </c>
      <c r="C38" s="307"/>
      <c r="D38" s="219" t="s">
        <v>335</v>
      </c>
      <c r="E38" s="273"/>
      <c r="F38" s="216" t="s">
        <v>14</v>
      </c>
      <c r="G38" s="266">
        <v>1</v>
      </c>
      <c r="H38" s="466"/>
      <c r="I38" s="271">
        <f t="shared" si="2"/>
        <v>0</v>
      </c>
      <c r="J38" s="279"/>
    </row>
    <row r="39" spans="1:10" s="36" customFormat="1">
      <c r="A39" s="209"/>
      <c r="B39" s="212" t="s">
        <v>303</v>
      </c>
      <c r="C39" s="307"/>
      <c r="D39" s="219" t="s">
        <v>336</v>
      </c>
      <c r="E39" s="273"/>
      <c r="F39" s="216" t="s">
        <v>14</v>
      </c>
      <c r="G39" s="266">
        <v>1</v>
      </c>
      <c r="H39" s="466"/>
      <c r="I39" s="271">
        <f t="shared" si="2"/>
        <v>0</v>
      </c>
      <c r="J39" s="279"/>
    </row>
    <row r="40" spans="1:10" s="36" customFormat="1">
      <c r="A40" s="209"/>
      <c r="B40" s="212" t="s">
        <v>304</v>
      </c>
      <c r="C40" s="307"/>
      <c r="D40" s="219" t="s">
        <v>231</v>
      </c>
      <c r="E40" s="273"/>
      <c r="F40" s="216" t="s">
        <v>14</v>
      </c>
      <c r="G40" s="266">
        <v>1</v>
      </c>
      <c r="H40" s="466"/>
      <c r="I40" s="271">
        <f t="shared" si="2"/>
        <v>0</v>
      </c>
      <c r="J40" s="279"/>
    </row>
    <row r="41" spans="1:10" s="36" customFormat="1">
      <c r="A41" s="209"/>
      <c r="B41" s="212" t="s">
        <v>305</v>
      </c>
      <c r="C41" s="307"/>
      <c r="D41" s="219" t="s">
        <v>232</v>
      </c>
      <c r="E41" s="273"/>
      <c r="F41" s="216" t="s">
        <v>8</v>
      </c>
      <c r="G41" s="266">
        <v>1</v>
      </c>
      <c r="H41" s="466"/>
      <c r="I41" s="271">
        <f t="shared" si="2"/>
        <v>0</v>
      </c>
      <c r="J41" s="279"/>
    </row>
    <row r="42" spans="1:10" s="36" customFormat="1">
      <c r="A42" s="209"/>
      <c r="B42" s="212" t="s">
        <v>344</v>
      </c>
      <c r="C42" s="307"/>
      <c r="D42" s="219" t="s">
        <v>337</v>
      </c>
      <c r="E42" s="273"/>
      <c r="F42" s="216" t="s">
        <v>8</v>
      </c>
      <c r="G42" s="266">
        <v>1</v>
      </c>
      <c r="H42" s="466"/>
      <c r="I42" s="271">
        <f t="shared" si="2"/>
        <v>0</v>
      </c>
      <c r="J42" s="279"/>
    </row>
    <row r="43" spans="1:10" s="36" customFormat="1">
      <c r="A43" s="209"/>
      <c r="B43" s="212" t="s">
        <v>345</v>
      </c>
      <c r="C43" s="213" t="s">
        <v>338</v>
      </c>
      <c r="D43" s="219" t="s">
        <v>339</v>
      </c>
      <c r="E43" s="215"/>
      <c r="F43" s="216" t="s">
        <v>14</v>
      </c>
      <c r="G43" s="266">
        <v>1</v>
      </c>
      <c r="H43" s="466"/>
      <c r="I43" s="271">
        <f t="shared" si="2"/>
        <v>0</v>
      </c>
      <c r="J43" s="279"/>
    </row>
    <row r="44" spans="1:10" s="36" customFormat="1">
      <c r="A44" s="209"/>
      <c r="B44" s="212" t="s">
        <v>346</v>
      </c>
      <c r="C44" s="307"/>
      <c r="D44" s="219" t="s">
        <v>340</v>
      </c>
      <c r="E44" s="215"/>
      <c r="F44" s="216" t="s">
        <v>14</v>
      </c>
      <c r="G44" s="266">
        <v>1</v>
      </c>
      <c r="H44" s="466"/>
      <c r="I44" s="271">
        <f t="shared" si="2"/>
        <v>0</v>
      </c>
      <c r="J44" s="279"/>
    </row>
    <row r="45" spans="1:10" s="36" customFormat="1">
      <c r="A45" s="209"/>
      <c r="B45" s="212" t="s">
        <v>347</v>
      </c>
      <c r="C45" s="307"/>
      <c r="D45" s="219" t="s">
        <v>341</v>
      </c>
      <c r="E45" s="215"/>
      <c r="F45" s="216" t="s">
        <v>14</v>
      </c>
      <c r="G45" s="266">
        <v>1</v>
      </c>
      <c r="H45" s="466"/>
      <c r="I45" s="271">
        <f t="shared" si="2"/>
        <v>0</v>
      </c>
      <c r="J45" s="279"/>
    </row>
    <row r="46" spans="1:10" s="36" customFormat="1">
      <c r="A46" s="209"/>
      <c r="B46" s="212" t="s">
        <v>348</v>
      </c>
      <c r="C46" s="307"/>
      <c r="D46" s="219" t="s">
        <v>342</v>
      </c>
      <c r="E46" s="215"/>
      <c r="F46" s="216" t="s">
        <v>14</v>
      </c>
      <c r="G46" s="266">
        <v>1</v>
      </c>
      <c r="H46" s="466"/>
      <c r="I46" s="271">
        <f t="shared" si="2"/>
        <v>0</v>
      </c>
      <c r="J46" s="279"/>
    </row>
    <row r="47" spans="1:10" s="36" customFormat="1">
      <c r="A47" s="209"/>
      <c r="B47" s="212" t="s">
        <v>349</v>
      </c>
      <c r="C47" s="307"/>
      <c r="D47" s="219" t="s">
        <v>232</v>
      </c>
      <c r="E47" s="215"/>
      <c r="F47" s="216" t="s">
        <v>14</v>
      </c>
      <c r="G47" s="266">
        <v>1</v>
      </c>
      <c r="H47" s="466"/>
      <c r="I47" s="271">
        <f t="shared" si="2"/>
        <v>0</v>
      </c>
      <c r="J47" s="279"/>
    </row>
    <row r="48" spans="1:10" s="36" customFormat="1">
      <c r="A48" s="209"/>
      <c r="B48" s="212" t="s">
        <v>350</v>
      </c>
      <c r="C48" s="307"/>
      <c r="D48" s="219" t="s">
        <v>343</v>
      </c>
      <c r="E48" s="215"/>
      <c r="F48" s="216" t="s">
        <v>14</v>
      </c>
      <c r="G48" s="266">
        <v>1</v>
      </c>
      <c r="H48" s="466"/>
      <c r="I48" s="271">
        <f t="shared" si="2"/>
        <v>0</v>
      </c>
      <c r="J48" s="279"/>
    </row>
    <row r="49" spans="1:10" s="36" customFormat="1">
      <c r="A49" s="209"/>
      <c r="B49" s="212" t="s">
        <v>351</v>
      </c>
      <c r="C49" s="213"/>
      <c r="D49" s="218" t="s">
        <v>247</v>
      </c>
      <c r="E49" s="215"/>
      <c r="F49" s="216" t="s">
        <v>14</v>
      </c>
      <c r="G49" s="308">
        <v>11</v>
      </c>
      <c r="H49" s="466"/>
      <c r="I49" s="271">
        <f t="shared" si="2"/>
        <v>0</v>
      </c>
      <c r="J49" s="279"/>
    </row>
    <row r="50" spans="1:10" s="211" customFormat="1" ht="15" customHeight="1">
      <c r="A50" s="210"/>
      <c r="B50" s="277">
        <v>3</v>
      </c>
      <c r="C50" s="270"/>
      <c r="D50" s="220" t="s">
        <v>248</v>
      </c>
      <c r="E50" s="221"/>
      <c r="F50" s="222"/>
      <c r="G50" s="267"/>
      <c r="H50" s="223"/>
      <c r="I50" s="223">
        <f>SUBTOTAL(9,I51:I88)</f>
        <v>0</v>
      </c>
      <c r="J50" s="278"/>
    </row>
    <row r="51" spans="1:10" ht="39.6">
      <c r="A51" s="209"/>
      <c r="B51" s="212" t="s">
        <v>213</v>
      </c>
      <c r="C51" s="213"/>
      <c r="D51" s="272" t="s">
        <v>249</v>
      </c>
      <c r="E51" s="273"/>
      <c r="F51" s="287" t="s">
        <v>213</v>
      </c>
      <c r="G51" s="308" t="s">
        <v>213</v>
      </c>
      <c r="H51" s="224"/>
      <c r="I51" s="271"/>
      <c r="J51" s="280"/>
    </row>
    <row r="52" spans="1:10">
      <c r="A52" s="209"/>
      <c r="B52" s="212" t="s">
        <v>171</v>
      </c>
      <c r="C52" s="213" t="s">
        <v>250</v>
      </c>
      <c r="D52" s="272" t="s">
        <v>251</v>
      </c>
      <c r="E52" s="273"/>
      <c r="F52" s="287" t="s">
        <v>11</v>
      </c>
      <c r="G52" s="308">
        <v>20</v>
      </c>
      <c r="H52" s="466"/>
      <c r="I52" s="271">
        <f>H52*G52</f>
        <v>0</v>
      </c>
      <c r="J52" s="280"/>
    </row>
    <row r="53" spans="1:10">
      <c r="A53" s="209"/>
      <c r="B53" s="212" t="s">
        <v>172</v>
      </c>
      <c r="C53" s="213" t="s">
        <v>252</v>
      </c>
      <c r="D53" s="272" t="s">
        <v>253</v>
      </c>
      <c r="E53" s="273"/>
      <c r="F53" s="287" t="s">
        <v>11</v>
      </c>
      <c r="G53" s="308">
        <v>10</v>
      </c>
      <c r="H53" s="466"/>
      <c r="I53" s="271">
        <f t="shared" ref="I53:I99" si="3">H53*G53</f>
        <v>0</v>
      </c>
      <c r="J53" s="280"/>
    </row>
    <row r="54" spans="1:10">
      <c r="A54" s="209"/>
      <c r="B54" s="212" t="s">
        <v>173</v>
      </c>
      <c r="C54" s="213" t="s">
        <v>252</v>
      </c>
      <c r="D54" s="272" t="s">
        <v>254</v>
      </c>
      <c r="E54" s="273"/>
      <c r="F54" s="287" t="s">
        <v>11</v>
      </c>
      <c r="G54" s="308">
        <v>5</v>
      </c>
      <c r="H54" s="466"/>
      <c r="I54" s="271">
        <f t="shared" si="3"/>
        <v>0</v>
      </c>
      <c r="J54" s="280"/>
    </row>
    <row r="55" spans="1:10">
      <c r="A55" s="209"/>
      <c r="B55" s="212" t="s">
        <v>174</v>
      </c>
      <c r="C55" s="213" t="s">
        <v>252</v>
      </c>
      <c r="D55" s="272" t="s">
        <v>255</v>
      </c>
      <c r="E55" s="273"/>
      <c r="F55" s="287" t="s">
        <v>11</v>
      </c>
      <c r="G55" s="308">
        <v>10</v>
      </c>
      <c r="H55" s="466"/>
      <c r="I55" s="271">
        <f t="shared" si="3"/>
        <v>0</v>
      </c>
      <c r="J55" s="280"/>
    </row>
    <row r="56" spans="1:10">
      <c r="A56" s="209"/>
      <c r="B56" s="212" t="s">
        <v>175</v>
      </c>
      <c r="C56" s="213" t="s">
        <v>250</v>
      </c>
      <c r="D56" s="272" t="s">
        <v>256</v>
      </c>
      <c r="E56" s="273"/>
      <c r="F56" s="287" t="s">
        <v>257</v>
      </c>
      <c r="G56" s="308">
        <v>25</v>
      </c>
      <c r="H56" s="466"/>
      <c r="I56" s="271">
        <f t="shared" si="3"/>
        <v>0</v>
      </c>
      <c r="J56" s="280"/>
    </row>
    <row r="57" spans="1:10">
      <c r="A57" s="209"/>
      <c r="B57" s="212" t="s">
        <v>176</v>
      </c>
      <c r="C57" s="213"/>
      <c r="D57" s="225" t="s">
        <v>258</v>
      </c>
      <c r="E57" s="288"/>
      <c r="F57" s="287" t="s">
        <v>8</v>
      </c>
      <c r="G57" s="308">
        <v>1</v>
      </c>
      <c r="H57" s="466"/>
      <c r="I57" s="271">
        <f t="shared" si="3"/>
        <v>0</v>
      </c>
      <c r="J57" s="280"/>
    </row>
    <row r="58" spans="1:10">
      <c r="A58" s="209"/>
      <c r="B58" s="212" t="s">
        <v>187</v>
      </c>
      <c r="C58" s="213"/>
      <c r="D58" s="219" t="s">
        <v>259</v>
      </c>
      <c r="E58" s="288"/>
      <c r="F58" s="287" t="s">
        <v>8</v>
      </c>
      <c r="G58" s="308">
        <v>1</v>
      </c>
      <c r="H58" s="466"/>
      <c r="I58" s="271">
        <f t="shared" si="3"/>
        <v>0</v>
      </c>
      <c r="J58" s="280"/>
    </row>
    <row r="59" spans="1:10">
      <c r="A59" s="209"/>
      <c r="B59" s="212" t="s">
        <v>188</v>
      </c>
      <c r="C59" s="213"/>
      <c r="D59" s="219"/>
      <c r="E59" s="288"/>
      <c r="F59" s="287"/>
      <c r="G59" s="308"/>
      <c r="H59" s="224"/>
      <c r="I59" s="271"/>
      <c r="J59" s="280"/>
    </row>
    <row r="60" spans="1:10">
      <c r="A60" s="209"/>
      <c r="B60" s="212" t="s">
        <v>189</v>
      </c>
      <c r="C60" s="213"/>
      <c r="D60" s="470" t="s">
        <v>666</v>
      </c>
      <c r="E60" s="471"/>
      <c r="F60" s="472"/>
      <c r="G60" s="473"/>
      <c r="H60" s="491"/>
      <c r="I60" s="489"/>
      <c r="J60" s="280"/>
    </row>
    <row r="61" spans="1:10">
      <c r="A61" s="209"/>
      <c r="B61" s="212" t="s">
        <v>200</v>
      </c>
      <c r="C61" s="213"/>
      <c r="D61" s="470" t="s">
        <v>667</v>
      </c>
      <c r="E61" s="471"/>
      <c r="F61" s="472" t="s">
        <v>11</v>
      </c>
      <c r="G61" s="473">
        <v>8</v>
      </c>
      <c r="H61" s="490"/>
      <c r="I61" s="489">
        <f t="shared" si="3"/>
        <v>0</v>
      </c>
      <c r="J61" s="280"/>
    </row>
    <row r="62" spans="1:10">
      <c r="A62" s="209"/>
      <c r="B62" s="212" t="s">
        <v>653</v>
      </c>
      <c r="C62" s="213"/>
      <c r="D62" s="470" t="s">
        <v>668</v>
      </c>
      <c r="E62" s="471"/>
      <c r="F62" s="472"/>
      <c r="G62" s="473"/>
      <c r="H62" s="491"/>
      <c r="I62" s="489"/>
      <c r="J62" s="280"/>
    </row>
    <row r="63" spans="1:10">
      <c r="A63" s="209"/>
      <c r="B63" s="212" t="s">
        <v>654</v>
      </c>
      <c r="C63" s="213"/>
      <c r="D63" s="470" t="s">
        <v>667</v>
      </c>
      <c r="E63" s="471"/>
      <c r="F63" s="472" t="s">
        <v>11</v>
      </c>
      <c r="G63" s="473">
        <v>2</v>
      </c>
      <c r="H63" s="490"/>
      <c r="I63" s="489">
        <f t="shared" si="3"/>
        <v>0</v>
      </c>
      <c r="J63" s="280"/>
    </row>
    <row r="64" spans="1:10">
      <c r="A64" s="209"/>
      <c r="B64" s="212" t="s">
        <v>655</v>
      </c>
      <c r="C64" s="213"/>
      <c r="D64" s="474" t="s">
        <v>669</v>
      </c>
      <c r="E64" s="475"/>
      <c r="F64" s="476" t="s">
        <v>14</v>
      </c>
      <c r="G64" s="473">
        <v>1</v>
      </c>
      <c r="H64" s="490"/>
      <c r="I64" s="489">
        <f t="shared" si="3"/>
        <v>0</v>
      </c>
      <c r="J64" s="280"/>
    </row>
    <row r="65" spans="1:10" ht="26.4">
      <c r="A65" s="209"/>
      <c r="B65" s="212" t="s">
        <v>656</v>
      </c>
      <c r="C65" s="213"/>
      <c r="D65" s="477" t="s">
        <v>670</v>
      </c>
      <c r="E65" s="475" t="s">
        <v>671</v>
      </c>
      <c r="F65" s="476" t="s">
        <v>14</v>
      </c>
      <c r="G65" s="473">
        <v>1</v>
      </c>
      <c r="H65" s="490"/>
      <c r="I65" s="489">
        <f t="shared" si="3"/>
        <v>0</v>
      </c>
      <c r="J65" s="280"/>
    </row>
    <row r="66" spans="1:10" ht="26.4">
      <c r="A66" s="209"/>
      <c r="B66" s="212" t="s">
        <v>657</v>
      </c>
      <c r="C66" s="213"/>
      <c r="D66" s="474" t="s">
        <v>672</v>
      </c>
      <c r="E66" s="475" t="s">
        <v>671</v>
      </c>
      <c r="F66" s="476" t="s">
        <v>14</v>
      </c>
      <c r="G66" s="473">
        <v>1</v>
      </c>
      <c r="H66" s="490"/>
      <c r="I66" s="489">
        <f t="shared" si="3"/>
        <v>0</v>
      </c>
      <c r="J66" s="280"/>
    </row>
    <row r="67" spans="1:10" ht="26.4">
      <c r="A67" s="209"/>
      <c r="B67" s="212" t="s">
        <v>658</v>
      </c>
      <c r="C67" s="213"/>
      <c r="D67" s="474" t="s">
        <v>673</v>
      </c>
      <c r="E67" s="475" t="s">
        <v>671</v>
      </c>
      <c r="F67" s="476" t="s">
        <v>14</v>
      </c>
      <c r="G67" s="473">
        <v>1</v>
      </c>
      <c r="H67" s="490"/>
      <c r="I67" s="489">
        <f t="shared" si="3"/>
        <v>0</v>
      </c>
      <c r="J67" s="280"/>
    </row>
    <row r="68" spans="1:10">
      <c r="A68" s="209"/>
      <c r="B68" s="212" t="s">
        <v>659</v>
      </c>
      <c r="C68" s="213"/>
      <c r="D68" s="470" t="s">
        <v>674</v>
      </c>
      <c r="E68" s="478"/>
      <c r="F68" s="479" t="s">
        <v>687</v>
      </c>
      <c r="G68" s="473">
        <v>3</v>
      </c>
      <c r="H68" s="490"/>
      <c r="I68" s="489">
        <f t="shared" si="3"/>
        <v>0</v>
      </c>
      <c r="J68" s="280"/>
    </row>
    <row r="69" spans="1:10">
      <c r="A69" s="209"/>
      <c r="B69" s="212" t="s">
        <v>660</v>
      </c>
      <c r="C69" s="213"/>
      <c r="D69" s="470" t="s">
        <v>675</v>
      </c>
      <c r="E69" s="478"/>
      <c r="F69" s="480" t="s">
        <v>8</v>
      </c>
      <c r="G69" s="473">
        <v>1</v>
      </c>
      <c r="H69" s="490"/>
      <c r="I69" s="489">
        <f t="shared" si="3"/>
        <v>0</v>
      </c>
      <c r="J69" s="280"/>
    </row>
    <row r="70" spans="1:10">
      <c r="A70" s="209"/>
      <c r="B70" s="212" t="s">
        <v>661</v>
      </c>
      <c r="C70" s="213"/>
      <c r="D70" s="470"/>
      <c r="E70" s="478"/>
      <c r="F70" s="480"/>
      <c r="G70" s="473"/>
      <c r="H70" s="491"/>
      <c r="I70" s="489"/>
      <c r="J70" s="280"/>
    </row>
    <row r="71" spans="1:10">
      <c r="A71" s="209"/>
      <c r="B71" s="212" t="s">
        <v>662</v>
      </c>
      <c r="C71" s="213"/>
      <c r="D71" s="481" t="s">
        <v>676</v>
      </c>
      <c r="E71" s="478"/>
      <c r="F71" s="480"/>
      <c r="G71" s="473"/>
      <c r="H71" s="491"/>
      <c r="I71" s="489"/>
      <c r="J71" s="280"/>
    </row>
    <row r="72" spans="1:10">
      <c r="A72" s="209"/>
      <c r="B72" s="212" t="s">
        <v>663</v>
      </c>
      <c r="C72" s="213"/>
      <c r="D72" s="482" t="s">
        <v>677</v>
      </c>
      <c r="E72" s="478"/>
      <c r="F72" s="480" t="s">
        <v>14</v>
      </c>
      <c r="G72" s="473">
        <v>1</v>
      </c>
      <c r="H72" s="490"/>
      <c r="I72" s="489">
        <f t="shared" si="3"/>
        <v>0</v>
      </c>
      <c r="J72" s="280"/>
    </row>
    <row r="73" spans="1:10">
      <c r="A73" s="209"/>
      <c r="B73" s="212" t="s">
        <v>664</v>
      </c>
      <c r="C73" s="213"/>
      <c r="D73" s="483" t="s">
        <v>678</v>
      </c>
      <c r="E73" s="478"/>
      <c r="F73" s="480"/>
      <c r="G73" s="473"/>
      <c r="H73" s="491"/>
      <c r="I73" s="489"/>
      <c r="J73" s="280"/>
    </row>
    <row r="74" spans="1:10">
      <c r="A74" s="209"/>
      <c r="B74" s="212" t="s">
        <v>665</v>
      </c>
      <c r="C74" s="213"/>
      <c r="D74" s="482" t="s">
        <v>679</v>
      </c>
      <c r="E74" s="478"/>
      <c r="F74" s="480" t="s">
        <v>14</v>
      </c>
      <c r="G74" s="473">
        <v>1</v>
      </c>
      <c r="H74" s="490"/>
      <c r="I74" s="489">
        <f t="shared" si="3"/>
        <v>0</v>
      </c>
      <c r="J74" s="280"/>
    </row>
    <row r="75" spans="1:10">
      <c r="A75" s="209"/>
      <c r="B75" s="212" t="s">
        <v>688</v>
      </c>
      <c r="C75" s="213"/>
      <c r="D75" s="484" t="s">
        <v>680</v>
      </c>
      <c r="E75" s="478"/>
      <c r="F75" s="480" t="s">
        <v>14</v>
      </c>
      <c r="G75" s="473">
        <v>1</v>
      </c>
      <c r="H75" s="490"/>
      <c r="I75" s="489">
        <f t="shared" si="3"/>
        <v>0</v>
      </c>
      <c r="J75" s="280"/>
    </row>
    <row r="76" spans="1:10">
      <c r="A76" s="209"/>
      <c r="B76" s="212" t="s">
        <v>689</v>
      </c>
      <c r="C76" s="213"/>
      <c r="D76" s="485" t="s">
        <v>681</v>
      </c>
      <c r="E76" s="478"/>
      <c r="F76" s="480" t="s">
        <v>11</v>
      </c>
      <c r="G76" s="473">
        <v>15</v>
      </c>
      <c r="H76" s="490"/>
      <c r="I76" s="489">
        <f t="shared" si="3"/>
        <v>0</v>
      </c>
      <c r="J76" s="280"/>
    </row>
    <row r="77" spans="1:10">
      <c r="A77" s="209"/>
      <c r="B77" s="212" t="s">
        <v>690</v>
      </c>
      <c r="C77" s="213"/>
      <c r="D77" s="485" t="s">
        <v>251</v>
      </c>
      <c r="E77" s="478"/>
      <c r="F77" s="480" t="s">
        <v>11</v>
      </c>
      <c r="G77" s="473">
        <v>15</v>
      </c>
      <c r="H77" s="490"/>
      <c r="I77" s="489">
        <f t="shared" si="3"/>
        <v>0</v>
      </c>
      <c r="J77" s="280"/>
    </row>
    <row r="78" spans="1:10">
      <c r="A78" s="209"/>
      <c r="B78" s="212" t="s">
        <v>691</v>
      </c>
      <c r="C78" s="213"/>
      <c r="D78" s="485" t="s">
        <v>646</v>
      </c>
      <c r="E78" s="478"/>
      <c r="F78" s="480" t="s">
        <v>11</v>
      </c>
      <c r="G78" s="473">
        <v>18</v>
      </c>
      <c r="H78" s="490"/>
      <c r="I78" s="489">
        <f t="shared" si="3"/>
        <v>0</v>
      </c>
      <c r="J78" s="280"/>
    </row>
    <row r="79" spans="1:10">
      <c r="A79" s="209"/>
      <c r="B79" s="212" t="s">
        <v>692</v>
      </c>
      <c r="C79" s="213"/>
      <c r="D79" s="485" t="s">
        <v>682</v>
      </c>
      <c r="E79" s="478"/>
      <c r="F79" s="480" t="s">
        <v>11</v>
      </c>
      <c r="G79" s="473">
        <v>18</v>
      </c>
      <c r="H79" s="490"/>
      <c r="I79" s="489">
        <f t="shared" si="3"/>
        <v>0</v>
      </c>
      <c r="J79" s="280"/>
    </row>
    <row r="80" spans="1:10">
      <c r="A80" s="209"/>
      <c r="B80" s="212" t="s">
        <v>693</v>
      </c>
      <c r="C80" s="213"/>
      <c r="D80" s="485" t="s">
        <v>683</v>
      </c>
      <c r="E80" s="478"/>
      <c r="F80" s="480" t="s">
        <v>8</v>
      </c>
      <c r="G80" s="473">
        <v>1</v>
      </c>
      <c r="H80" s="490"/>
      <c r="I80" s="489">
        <f t="shared" si="3"/>
        <v>0</v>
      </c>
      <c r="J80" s="280"/>
    </row>
    <row r="81" spans="1:10">
      <c r="A81" s="209"/>
      <c r="B81" s="212" t="s">
        <v>694</v>
      </c>
      <c r="C81" s="213"/>
      <c r="D81" s="485" t="s">
        <v>701</v>
      </c>
      <c r="E81" s="478"/>
      <c r="F81" s="480" t="s">
        <v>8</v>
      </c>
      <c r="G81" s="473">
        <v>1</v>
      </c>
      <c r="H81" s="490"/>
      <c r="I81" s="489">
        <f t="shared" si="3"/>
        <v>0</v>
      </c>
      <c r="J81" s="280"/>
    </row>
    <row r="82" spans="1:10">
      <c r="A82" s="209"/>
      <c r="B82" s="212" t="s">
        <v>695</v>
      </c>
      <c r="C82" s="213"/>
      <c r="D82" s="485" t="s">
        <v>253</v>
      </c>
      <c r="E82" s="478"/>
      <c r="F82" s="480" t="s">
        <v>11</v>
      </c>
      <c r="G82" s="473">
        <v>2</v>
      </c>
      <c r="H82" s="490"/>
      <c r="I82" s="489">
        <f t="shared" si="3"/>
        <v>0</v>
      </c>
      <c r="J82" s="280"/>
    </row>
    <row r="83" spans="1:10">
      <c r="A83" s="209"/>
      <c r="B83" s="212" t="s">
        <v>696</v>
      </c>
      <c r="C83" s="213"/>
      <c r="D83" s="485" t="s">
        <v>685</v>
      </c>
      <c r="E83" s="478"/>
      <c r="F83" s="480" t="s">
        <v>11</v>
      </c>
      <c r="G83" s="473">
        <v>15</v>
      </c>
      <c r="H83" s="490"/>
      <c r="I83" s="489">
        <f t="shared" si="3"/>
        <v>0</v>
      </c>
      <c r="J83" s="280"/>
    </row>
    <row r="84" spans="1:10" ht="39.6">
      <c r="A84" s="209"/>
      <c r="B84" s="212" t="s">
        <v>697</v>
      </c>
      <c r="C84" s="213"/>
      <c r="D84" s="486" t="s">
        <v>686</v>
      </c>
      <c r="E84" s="487"/>
      <c r="F84" s="488" t="s">
        <v>8</v>
      </c>
      <c r="G84" s="473">
        <f>G74</f>
        <v>1</v>
      </c>
      <c r="H84" s="490"/>
      <c r="I84" s="489">
        <f t="shared" si="3"/>
        <v>0</v>
      </c>
      <c r="J84" s="280"/>
    </row>
    <row r="85" spans="1:10">
      <c r="A85" s="209"/>
      <c r="B85" s="212" t="s">
        <v>698</v>
      </c>
      <c r="C85" s="213"/>
      <c r="D85" s="470" t="s">
        <v>675</v>
      </c>
      <c r="E85" s="478"/>
      <c r="F85" s="480" t="s">
        <v>8</v>
      </c>
      <c r="G85" s="473">
        <v>1</v>
      </c>
      <c r="H85" s="490"/>
      <c r="I85" s="489">
        <f t="shared" si="3"/>
        <v>0</v>
      </c>
      <c r="J85" s="280"/>
    </row>
    <row r="86" spans="1:10">
      <c r="A86" s="209"/>
      <c r="B86" s="212" t="s">
        <v>699</v>
      </c>
      <c r="C86" s="213"/>
      <c r="D86" s="219"/>
      <c r="E86" s="288"/>
      <c r="F86" s="287"/>
      <c r="G86" s="308"/>
      <c r="H86" s="224"/>
      <c r="I86" s="271"/>
      <c r="J86" s="280"/>
    </row>
    <row r="87" spans="1:10">
      <c r="A87" s="209"/>
      <c r="B87" s="212" t="s">
        <v>700</v>
      </c>
      <c r="C87" s="213"/>
      <c r="D87" s="218" t="s">
        <v>720</v>
      </c>
      <c r="E87" s="215"/>
      <c r="F87" s="216" t="s">
        <v>8</v>
      </c>
      <c r="G87" s="266">
        <v>1</v>
      </c>
      <c r="H87" s="466"/>
      <c r="I87" s="271">
        <f t="shared" ref="I87" si="4">H87*G87</f>
        <v>0</v>
      </c>
      <c r="J87" s="280"/>
    </row>
    <row r="88" spans="1:10">
      <c r="A88" s="209"/>
      <c r="B88" s="212" t="s">
        <v>721</v>
      </c>
      <c r="C88" s="213"/>
      <c r="D88" s="225" t="s">
        <v>260</v>
      </c>
      <c r="E88" s="288"/>
      <c r="F88" s="287" t="s">
        <v>8</v>
      </c>
      <c r="G88" s="308">
        <v>1</v>
      </c>
      <c r="H88" s="466"/>
      <c r="I88" s="271">
        <f t="shared" si="3"/>
        <v>0</v>
      </c>
      <c r="J88" s="280"/>
    </row>
    <row r="89" spans="1:10" s="211" customFormat="1" ht="15" customHeight="1">
      <c r="A89" s="210"/>
      <c r="B89" s="277">
        <v>4</v>
      </c>
      <c r="C89" s="270" t="s">
        <v>261</v>
      </c>
      <c r="D89" s="220" t="s">
        <v>23</v>
      </c>
      <c r="E89" s="221"/>
      <c r="F89" s="222"/>
      <c r="G89" s="267"/>
      <c r="H89" s="223"/>
      <c r="I89" s="223">
        <f>SUBTOTAL(9,I90:I99)</f>
        <v>0</v>
      </c>
      <c r="J89" s="278"/>
    </row>
    <row r="90" spans="1:10">
      <c r="A90" s="209"/>
      <c r="B90" s="212" t="s">
        <v>137</v>
      </c>
      <c r="C90" s="213"/>
      <c r="D90" s="272" t="s">
        <v>262</v>
      </c>
      <c r="E90" s="273"/>
      <c r="F90" s="216" t="s">
        <v>8</v>
      </c>
      <c r="G90" s="266">
        <v>1</v>
      </c>
      <c r="H90" s="466"/>
      <c r="I90" s="271">
        <f t="shared" si="3"/>
        <v>0</v>
      </c>
      <c r="J90" s="280"/>
    </row>
    <row r="91" spans="1:10">
      <c r="A91" s="209"/>
      <c r="B91" s="212" t="s">
        <v>138</v>
      </c>
      <c r="C91" s="213"/>
      <c r="D91" s="272" t="s">
        <v>263</v>
      </c>
      <c r="E91" s="273"/>
      <c r="F91" s="216" t="s">
        <v>8</v>
      </c>
      <c r="G91" s="266">
        <v>1</v>
      </c>
      <c r="H91" s="466"/>
      <c r="I91" s="271">
        <f t="shared" si="3"/>
        <v>0</v>
      </c>
      <c r="J91" s="280"/>
    </row>
    <row r="92" spans="1:10">
      <c r="A92" s="209"/>
      <c r="B92" s="212" t="s">
        <v>139</v>
      </c>
      <c r="C92" s="213"/>
      <c r="D92" s="272" t="s">
        <v>264</v>
      </c>
      <c r="E92" s="273"/>
      <c r="F92" s="216" t="s">
        <v>8</v>
      </c>
      <c r="G92" s="266">
        <v>1</v>
      </c>
      <c r="H92" s="466"/>
      <c r="I92" s="271">
        <f t="shared" si="3"/>
        <v>0</v>
      </c>
      <c r="J92" s="280"/>
    </row>
    <row r="93" spans="1:10">
      <c r="A93" s="209"/>
      <c r="B93" s="212" t="s">
        <v>140</v>
      </c>
      <c r="C93" s="213"/>
      <c r="D93" s="274" t="s">
        <v>265</v>
      </c>
      <c r="E93" s="273"/>
      <c r="F93" s="216" t="s">
        <v>8</v>
      </c>
      <c r="G93" s="266">
        <v>1</v>
      </c>
      <c r="H93" s="466"/>
      <c r="I93" s="271">
        <f t="shared" si="3"/>
        <v>0</v>
      </c>
      <c r="J93" s="280"/>
    </row>
    <row r="94" spans="1:10">
      <c r="A94" s="209"/>
      <c r="B94" s="212" t="s">
        <v>141</v>
      </c>
      <c r="C94" s="213"/>
      <c r="D94" s="274" t="s">
        <v>266</v>
      </c>
      <c r="E94" s="273"/>
      <c r="F94" s="216" t="s">
        <v>8</v>
      </c>
      <c r="G94" s="266">
        <v>1</v>
      </c>
      <c r="H94" s="466"/>
      <c r="I94" s="271">
        <f t="shared" si="3"/>
        <v>0</v>
      </c>
      <c r="J94" s="280"/>
    </row>
    <row r="95" spans="1:10">
      <c r="A95" s="209"/>
      <c r="B95" s="212" t="s">
        <v>142</v>
      </c>
      <c r="C95" s="213"/>
      <c r="D95" s="272" t="s">
        <v>267</v>
      </c>
      <c r="E95" s="273"/>
      <c r="F95" s="216" t="s">
        <v>8</v>
      </c>
      <c r="G95" s="266">
        <v>1</v>
      </c>
      <c r="H95" s="466"/>
      <c r="I95" s="271">
        <f t="shared" si="3"/>
        <v>0</v>
      </c>
      <c r="J95" s="280"/>
    </row>
    <row r="96" spans="1:10">
      <c r="A96" s="209"/>
      <c r="B96" s="212" t="s">
        <v>170</v>
      </c>
      <c r="C96" s="213"/>
      <c r="D96" s="272" t="s">
        <v>268</v>
      </c>
      <c r="E96" s="273"/>
      <c r="F96" s="216" t="s">
        <v>8</v>
      </c>
      <c r="G96" s="266">
        <v>1</v>
      </c>
      <c r="H96" s="466"/>
      <c r="I96" s="271">
        <f t="shared" si="3"/>
        <v>0</v>
      </c>
      <c r="J96" s="280"/>
    </row>
    <row r="97" spans="1:10">
      <c r="A97" s="209"/>
      <c r="B97" s="212" t="s">
        <v>306</v>
      </c>
      <c r="C97" s="213"/>
      <c r="D97" s="272" t="s">
        <v>269</v>
      </c>
      <c r="E97" s="273"/>
      <c r="F97" s="216" t="s">
        <v>8</v>
      </c>
      <c r="G97" s="266">
        <v>1</v>
      </c>
      <c r="H97" s="466"/>
      <c r="I97" s="271">
        <f t="shared" si="3"/>
        <v>0</v>
      </c>
      <c r="J97" s="280"/>
    </row>
    <row r="98" spans="1:10">
      <c r="A98" s="209"/>
      <c r="B98" s="212" t="s">
        <v>307</v>
      </c>
      <c r="C98" s="213"/>
      <c r="D98" s="272" t="s">
        <v>270</v>
      </c>
      <c r="E98" s="273"/>
      <c r="F98" s="216" t="s">
        <v>8</v>
      </c>
      <c r="G98" s="266">
        <v>1</v>
      </c>
      <c r="H98" s="466"/>
      <c r="I98" s="271">
        <f t="shared" si="3"/>
        <v>0</v>
      </c>
      <c r="J98" s="280"/>
    </row>
    <row r="99" spans="1:10" ht="13.8" thickBot="1">
      <c r="A99" s="209"/>
      <c r="B99" s="227" t="s">
        <v>308</v>
      </c>
      <c r="C99" s="228"/>
      <c r="D99" s="281" t="s">
        <v>271</v>
      </c>
      <c r="E99" s="282"/>
      <c r="F99" s="229" t="s">
        <v>8</v>
      </c>
      <c r="G99" s="268">
        <v>1</v>
      </c>
      <c r="H99" s="467"/>
      <c r="I99" s="283">
        <f t="shared" si="3"/>
        <v>0</v>
      </c>
      <c r="J99" s="284"/>
    </row>
    <row r="100" spans="1:10" ht="15" customHeight="1" thickBot="1">
      <c r="A100" s="153"/>
    </row>
    <row r="101" spans="1:10" s="36" customFormat="1" ht="24.6" customHeight="1" thickBot="1">
      <c r="A101" s="153"/>
      <c r="B101" s="230"/>
      <c r="C101" s="231"/>
      <c r="D101" s="19" t="s">
        <v>5</v>
      </c>
      <c r="E101" s="232"/>
      <c r="F101" s="233"/>
      <c r="G101" s="233"/>
      <c r="H101" s="234"/>
      <c r="I101" s="285">
        <f>SUBTOTAL(9,I12:I99)</f>
        <v>0</v>
      </c>
    </row>
    <row r="102" spans="1:10" s="36" customFormat="1" ht="15" customHeight="1" thickBot="1">
      <c r="A102" s="153"/>
      <c r="B102" s="235"/>
      <c r="C102" s="236"/>
      <c r="D102" s="237"/>
      <c r="E102" s="238"/>
      <c r="F102" s="239"/>
      <c r="G102" s="239"/>
      <c r="H102" s="240"/>
      <c r="I102" s="240"/>
    </row>
    <row r="103" spans="1:10" s="36" customFormat="1" ht="15" customHeight="1" thickBot="1">
      <c r="A103" s="153"/>
      <c r="B103" s="241"/>
      <c r="C103" s="242"/>
      <c r="D103" s="243" t="s">
        <v>47</v>
      </c>
      <c r="E103" s="244"/>
      <c r="F103" s="245"/>
      <c r="G103" s="245"/>
      <c r="H103" s="246"/>
      <c r="I103" s="247"/>
    </row>
    <row r="104" spans="1:10" s="36" customFormat="1" ht="15" customHeight="1">
      <c r="A104" s="174"/>
      <c r="B104" s="248"/>
      <c r="C104" s="249"/>
      <c r="D104" s="250"/>
      <c r="E104" s="250"/>
      <c r="F104" s="251"/>
      <c r="G104" s="251"/>
      <c r="H104" s="252"/>
      <c r="I104" s="253"/>
    </row>
    <row r="105" spans="1:10" s="36" customFormat="1">
      <c r="A105" s="153"/>
      <c r="B105" s="254"/>
      <c r="C105" s="235" t="s">
        <v>272</v>
      </c>
      <c r="D105" s="568" t="s">
        <v>273</v>
      </c>
      <c r="E105" s="568"/>
      <c r="F105" s="568"/>
      <c r="G105" s="568"/>
      <c r="H105" s="255"/>
      <c r="I105" s="256"/>
    </row>
    <row r="106" spans="1:10" s="36" customFormat="1">
      <c r="A106" s="153"/>
      <c r="B106" s="254"/>
      <c r="C106" s="235" t="s">
        <v>274</v>
      </c>
      <c r="D106" s="568" t="s">
        <v>275</v>
      </c>
      <c r="E106" s="568"/>
      <c r="F106" s="568"/>
      <c r="G106" s="568"/>
      <c r="H106" s="255"/>
      <c r="I106" s="256"/>
    </row>
    <row r="107" spans="1:10" s="36" customFormat="1">
      <c r="A107" s="153"/>
      <c r="B107" s="254"/>
      <c r="C107" s="235" t="s">
        <v>276</v>
      </c>
      <c r="D107" s="568" t="s">
        <v>277</v>
      </c>
      <c r="E107" s="568"/>
      <c r="F107" s="568"/>
      <c r="G107" s="568"/>
      <c r="H107" s="255"/>
      <c r="I107" s="256"/>
    </row>
    <row r="108" spans="1:10" s="36" customFormat="1" ht="30.6" customHeight="1">
      <c r="A108" s="153"/>
      <c r="B108" s="254"/>
      <c r="C108" s="235" t="s">
        <v>278</v>
      </c>
      <c r="D108" s="567" t="s">
        <v>279</v>
      </c>
      <c r="E108" s="567"/>
      <c r="F108" s="567"/>
      <c r="G108" s="567"/>
      <c r="H108" s="257"/>
      <c r="I108" s="256"/>
    </row>
    <row r="109" spans="1:10" s="36" customFormat="1" ht="28.35" customHeight="1">
      <c r="A109" s="153"/>
      <c r="B109" s="254"/>
      <c r="C109" s="235" t="s">
        <v>280</v>
      </c>
      <c r="D109" s="567" t="s">
        <v>281</v>
      </c>
      <c r="E109" s="567"/>
      <c r="F109" s="567"/>
      <c r="G109" s="567"/>
      <c r="H109" s="257"/>
      <c r="I109" s="256"/>
    </row>
    <row r="110" spans="1:10" s="36" customFormat="1" ht="38.1" customHeight="1">
      <c r="A110" s="153"/>
      <c r="B110" s="254"/>
      <c r="C110" s="235" t="s">
        <v>282</v>
      </c>
      <c r="D110" s="567" t="s">
        <v>283</v>
      </c>
      <c r="E110" s="567"/>
      <c r="F110" s="567"/>
      <c r="G110" s="567"/>
      <c r="H110" s="257"/>
      <c r="I110" s="256"/>
    </row>
    <row r="111" spans="1:10" s="36" customFormat="1" ht="12.75" customHeight="1">
      <c r="A111" s="153"/>
      <c r="B111" s="254"/>
      <c r="C111" s="235" t="s">
        <v>284</v>
      </c>
      <c r="D111" s="567" t="s">
        <v>285</v>
      </c>
      <c r="E111" s="567"/>
      <c r="F111" s="567"/>
      <c r="G111" s="567"/>
      <c r="H111" s="257"/>
      <c r="I111" s="256"/>
    </row>
    <row r="112" spans="1:10" s="36" customFormat="1" ht="12.75" customHeight="1">
      <c r="A112" s="153"/>
      <c r="B112" s="254"/>
      <c r="C112" s="235" t="s">
        <v>286</v>
      </c>
      <c r="D112" s="567" t="s">
        <v>287</v>
      </c>
      <c r="E112" s="567"/>
      <c r="F112" s="567"/>
      <c r="G112" s="567"/>
      <c r="H112" s="257"/>
      <c r="I112" s="256"/>
    </row>
    <row r="113" spans="1:9" s="36" customFormat="1" ht="42.6" customHeight="1">
      <c r="A113" s="153"/>
      <c r="B113" s="254"/>
      <c r="C113" s="235" t="s">
        <v>288</v>
      </c>
      <c r="D113" s="567" t="s">
        <v>289</v>
      </c>
      <c r="E113" s="567"/>
      <c r="F113" s="567"/>
      <c r="G113" s="567"/>
      <c r="H113" s="257"/>
      <c r="I113" s="256"/>
    </row>
    <row r="114" spans="1:9" s="36" customFormat="1" ht="13.8" thickBot="1">
      <c r="A114" s="174"/>
      <c r="B114" s="258"/>
      <c r="C114" s="259"/>
      <c r="D114" s="51"/>
      <c r="E114" s="51"/>
      <c r="F114" s="133"/>
      <c r="G114" s="269"/>
      <c r="H114" s="81"/>
      <c r="I114" s="67"/>
    </row>
  </sheetData>
  <mergeCells count="10">
    <mergeCell ref="E6:F6"/>
    <mergeCell ref="D105:G105"/>
    <mergeCell ref="D106:G106"/>
    <mergeCell ref="D107:G107"/>
    <mergeCell ref="D108:G108"/>
    <mergeCell ref="D110:G110"/>
    <mergeCell ref="D111:G111"/>
    <mergeCell ref="D112:G112"/>
    <mergeCell ref="D113:G113"/>
    <mergeCell ref="D109:G109"/>
  </mergeCells>
  <phoneticPr fontId="36" type="noConversion"/>
  <conditionalFormatting sqref="F13:F19 F51:F59 F90:F99">
    <cfRule type="expression" dxfId="32" priority="18">
      <formula>IF(D13&gt;0,F13="")</formula>
    </cfRule>
  </conditionalFormatting>
  <conditionalFormatting sqref="F21:F49">
    <cfRule type="expression" dxfId="31" priority="8">
      <formula>IF(D21&gt;0,F21="")</formula>
    </cfRule>
  </conditionalFormatting>
  <conditionalFormatting sqref="F61 F72">
    <cfRule type="expression" dxfId="30" priority="6">
      <formula>IF(D61&gt;0,F61="")</formula>
    </cfRule>
  </conditionalFormatting>
  <conditionalFormatting sqref="F63:F70">
    <cfRule type="expression" dxfId="29" priority="4">
      <formula>IF(D63&gt;0,F63="")</formula>
    </cfRule>
  </conditionalFormatting>
  <conditionalFormatting sqref="F74:F88">
    <cfRule type="expression" dxfId="28" priority="2">
      <formula>IF(D74&gt;0,F74="")</formula>
    </cfRule>
  </conditionalFormatting>
  <conditionalFormatting sqref="G13:G19 G51:G59 G90:G99">
    <cfRule type="expression" dxfId="27" priority="17">
      <formula>IF(D13&gt;0,G13="")</formula>
    </cfRule>
  </conditionalFormatting>
  <conditionalFormatting sqref="G21:G49">
    <cfRule type="expression" dxfId="26" priority="7">
      <formula>IF(D21&gt;0,G21="")</formula>
    </cfRule>
  </conditionalFormatting>
  <conditionalFormatting sqref="G61 G72">
    <cfRule type="expression" dxfId="25" priority="5">
      <formula>IF(D61&gt;0,G61="")</formula>
    </cfRule>
  </conditionalFormatting>
  <conditionalFormatting sqref="G63:G70">
    <cfRule type="expression" dxfId="24" priority="3">
      <formula>IF(D63&gt;0,G63="")</formula>
    </cfRule>
  </conditionalFormatting>
  <conditionalFormatting sqref="G74:G88">
    <cfRule type="expression" dxfId="23" priority="1">
      <formula>IF(D74&gt;0,G74="")</formula>
    </cfRule>
  </conditionalFormatting>
  <pageMargins left="0.70866141732283472" right="0.70866141732283472" top="0.55118110236220474" bottom="0.78740157480314965" header="0.31496062992125984" footer="0.31496062992125984"/>
  <pageSetup paperSize="9" scale="49" fitToHeight="0" orientation="portrait" r:id="rId1"/>
  <headerFooter>
    <oddFooter>Stránka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FBEF-01BF-41A7-8650-97CBA117A9D6}">
  <dimension ref="A1:I185"/>
  <sheetViews>
    <sheetView view="pageBreakPreview" zoomScale="115" zoomScaleNormal="70" zoomScaleSheetLayoutView="115" workbookViewId="0">
      <selection activeCell="D13" sqref="D13"/>
    </sheetView>
  </sheetViews>
  <sheetFormatPr defaultColWidth="9.109375" defaultRowHeight="13.2"/>
  <cols>
    <col min="1" max="1" width="0.88671875" style="333" customWidth="1"/>
    <col min="2" max="2" width="6.109375" style="334" customWidth="1"/>
    <col min="3" max="3" width="4.88671875" style="334" customWidth="1"/>
    <col min="4" max="4" width="73" style="333" bestFit="1" customWidth="1"/>
    <col min="5" max="5" width="7.33203125" style="333" customWidth="1"/>
    <col min="6" max="6" width="12.6640625" style="392" customWidth="1"/>
    <col min="7" max="7" width="15.109375" style="377" customWidth="1"/>
    <col min="8" max="8" width="20" style="377" bestFit="1" customWidth="1"/>
    <col min="9" max="16384" width="9.109375" style="333"/>
  </cols>
  <sheetData>
    <row r="1" spans="1:8" ht="13.8" thickBot="1"/>
    <row r="2" spans="1:8">
      <c r="B2" s="335"/>
      <c r="C2" s="336"/>
      <c r="D2" s="337"/>
      <c r="E2" s="429"/>
      <c r="F2" s="430"/>
      <c r="G2" s="431"/>
      <c r="H2" s="432"/>
    </row>
    <row r="3" spans="1:8">
      <c r="B3" s="338"/>
      <c r="C3" s="339"/>
      <c r="D3" s="340"/>
      <c r="E3" s="341" t="s">
        <v>57</v>
      </c>
      <c r="F3" s="342"/>
      <c r="G3" s="343"/>
      <c r="H3" s="344"/>
    </row>
    <row r="4" spans="1:8">
      <c r="B4" s="338"/>
      <c r="C4" s="339"/>
      <c r="D4" s="340"/>
      <c r="E4" s="345" t="s">
        <v>58</v>
      </c>
      <c r="F4" s="342"/>
      <c r="G4" s="346"/>
      <c r="H4" s="347" t="s">
        <v>50</v>
      </c>
    </row>
    <row r="5" spans="1:8">
      <c r="B5" s="338"/>
      <c r="C5" s="339"/>
      <c r="D5" s="340"/>
      <c r="E5" s="345" t="s">
        <v>51</v>
      </c>
      <c r="F5" s="342"/>
      <c r="G5" s="346"/>
      <c r="H5" s="347" t="s">
        <v>52</v>
      </c>
    </row>
    <row r="6" spans="1:8" ht="13.8" customHeight="1">
      <c r="B6" s="338"/>
      <c r="C6" s="339"/>
      <c r="D6" s="340"/>
      <c r="E6" s="569" t="s">
        <v>118</v>
      </c>
      <c r="F6" s="569"/>
      <c r="G6" s="348"/>
      <c r="H6" s="349" t="s">
        <v>0</v>
      </c>
    </row>
    <row r="7" spans="1:8">
      <c r="B7" s="433"/>
      <c r="C7" s="434"/>
      <c r="D7" s="435"/>
      <c r="E7" s="569"/>
      <c r="F7" s="569"/>
      <c r="G7" s="350"/>
      <c r="H7" s="351"/>
    </row>
    <row r="8" spans="1:8" ht="13.8" thickBot="1">
      <c r="B8" s="436"/>
      <c r="C8" s="437"/>
      <c r="D8" s="437"/>
      <c r="E8" s="437"/>
      <c r="F8" s="438"/>
      <c r="G8" s="352"/>
      <c r="H8" s="353"/>
    </row>
    <row r="9" spans="1:8" ht="18" thickBot="1">
      <c r="B9" s="354"/>
      <c r="C9" s="354"/>
    </row>
    <row r="10" spans="1:8" ht="13.2" customHeight="1">
      <c r="A10" s="355"/>
      <c r="B10" s="563" t="s">
        <v>516</v>
      </c>
      <c r="C10" s="570"/>
      <c r="D10" s="570"/>
      <c r="E10" s="570"/>
      <c r="F10" s="570"/>
      <c r="G10" s="570"/>
      <c r="H10" s="571"/>
    </row>
    <row r="11" spans="1:8" ht="13.8" thickBot="1">
      <c r="A11" s="355"/>
      <c r="B11" s="572"/>
      <c r="C11" s="573"/>
      <c r="D11" s="573"/>
      <c r="E11" s="573"/>
      <c r="F11" s="573"/>
      <c r="G11" s="573"/>
      <c r="H11" s="574"/>
    </row>
    <row r="12" spans="1:8" ht="13.8" thickBot="1">
      <c r="D12" s="356"/>
      <c r="E12" s="356"/>
      <c r="F12" s="393"/>
    </row>
    <row r="13" spans="1:8" ht="26.4">
      <c r="B13" s="403" t="s">
        <v>1</v>
      </c>
      <c r="C13" s="404" t="s">
        <v>61</v>
      </c>
      <c r="D13" s="404" t="s">
        <v>2</v>
      </c>
      <c r="E13" s="405" t="s">
        <v>3</v>
      </c>
      <c r="F13" s="406" t="s">
        <v>517</v>
      </c>
      <c r="G13" s="407" t="s">
        <v>518</v>
      </c>
      <c r="H13" s="408" t="s">
        <v>519</v>
      </c>
    </row>
    <row r="14" spans="1:8">
      <c r="B14" s="375"/>
      <c r="C14" s="357"/>
      <c r="D14" s="357" t="s">
        <v>520</v>
      </c>
      <c r="E14" s="357"/>
      <c r="F14" s="395"/>
      <c r="G14" s="380"/>
      <c r="H14" s="381"/>
    </row>
    <row r="15" spans="1:8">
      <c r="B15" s="376"/>
      <c r="C15" s="358"/>
      <c r="D15" s="358" t="s">
        <v>521</v>
      </c>
      <c r="E15" s="358"/>
      <c r="F15" s="396"/>
      <c r="G15" s="382"/>
      <c r="H15" s="383">
        <f>SUM(H16:H20)</f>
        <v>0</v>
      </c>
    </row>
    <row r="16" spans="1:8">
      <c r="B16" s="412">
        <f>1</f>
        <v>1</v>
      </c>
      <c r="C16" s="413"/>
      <c r="D16" s="413" t="s">
        <v>522</v>
      </c>
      <c r="E16" s="414" t="s">
        <v>523</v>
      </c>
      <c r="F16" s="415">
        <v>1</v>
      </c>
      <c r="G16" s="416"/>
      <c r="H16" s="384">
        <f>F16*G16</f>
        <v>0</v>
      </c>
    </row>
    <row r="17" spans="2:8">
      <c r="B17" s="412">
        <f t="shared" ref="B17:B20" si="0">+B16+1</f>
        <v>2</v>
      </c>
      <c r="C17" s="413"/>
      <c r="D17" s="413" t="s">
        <v>524</v>
      </c>
      <c r="E17" s="414" t="s">
        <v>523</v>
      </c>
      <c r="F17" s="417">
        <v>1</v>
      </c>
      <c r="G17" s="416"/>
      <c r="H17" s="384">
        <f>G17*F17</f>
        <v>0</v>
      </c>
    </row>
    <row r="18" spans="2:8">
      <c r="B18" s="412">
        <f t="shared" si="0"/>
        <v>3</v>
      </c>
      <c r="C18" s="413"/>
      <c r="D18" s="413" t="s">
        <v>525</v>
      </c>
      <c r="E18" s="414" t="s">
        <v>523</v>
      </c>
      <c r="F18" s="417">
        <v>1</v>
      </c>
      <c r="G18" s="416"/>
      <c r="H18" s="384">
        <f>G18*F18</f>
        <v>0</v>
      </c>
    </row>
    <row r="19" spans="2:8">
      <c r="B19" s="412">
        <f t="shared" si="0"/>
        <v>4</v>
      </c>
      <c r="C19" s="413"/>
      <c r="D19" s="413" t="s">
        <v>576</v>
      </c>
      <c r="E19" s="414" t="s">
        <v>523</v>
      </c>
      <c r="F19" s="415">
        <v>1</v>
      </c>
      <c r="G19" s="416"/>
      <c r="H19" s="384">
        <f t="shared" ref="H19" si="1">G19*F19</f>
        <v>0</v>
      </c>
    </row>
    <row r="20" spans="2:8">
      <c r="B20" s="412">
        <f t="shared" si="0"/>
        <v>5</v>
      </c>
      <c r="C20" s="413"/>
      <c r="D20" s="413" t="s">
        <v>526</v>
      </c>
      <c r="E20" s="414" t="s">
        <v>523</v>
      </c>
      <c r="F20" s="415">
        <v>1</v>
      </c>
      <c r="G20" s="416"/>
      <c r="H20" s="384">
        <f>G20*F20</f>
        <v>0</v>
      </c>
    </row>
    <row r="21" spans="2:8">
      <c r="B21" s="376"/>
      <c r="C21" s="358"/>
      <c r="D21" s="358" t="s">
        <v>528</v>
      </c>
      <c r="E21" s="358"/>
      <c r="F21" s="396"/>
      <c r="G21" s="382"/>
      <c r="H21" s="383">
        <f>SUM(H22:H25)</f>
        <v>0</v>
      </c>
    </row>
    <row r="22" spans="2:8" ht="23.4">
      <c r="B22" s="412">
        <v>6</v>
      </c>
      <c r="C22" s="413"/>
      <c r="D22" s="413" t="s">
        <v>529</v>
      </c>
      <c r="E22" s="414" t="s">
        <v>523</v>
      </c>
      <c r="F22" s="418">
        <v>1</v>
      </c>
      <c r="G22" s="416"/>
      <c r="H22" s="384">
        <f>F22*G22</f>
        <v>0</v>
      </c>
    </row>
    <row r="23" spans="2:8">
      <c r="B23" s="412">
        <f t="shared" ref="B23:B25" si="2">+B22+1</f>
        <v>7</v>
      </c>
      <c r="C23" s="413"/>
      <c r="D23" s="413" t="s">
        <v>530</v>
      </c>
      <c r="E23" s="414" t="s">
        <v>14</v>
      </c>
      <c r="F23" s="418">
        <v>2</v>
      </c>
      <c r="G23" s="416"/>
      <c r="H23" s="384">
        <f t="shared" ref="H23:H24" si="3">G23*F23</f>
        <v>0</v>
      </c>
    </row>
    <row r="24" spans="2:8">
      <c r="B24" s="412">
        <f t="shared" si="2"/>
        <v>8</v>
      </c>
      <c r="C24" s="413"/>
      <c r="D24" s="413" t="s">
        <v>531</v>
      </c>
      <c r="E24" s="414" t="s">
        <v>523</v>
      </c>
      <c r="F24" s="418">
        <v>1</v>
      </c>
      <c r="G24" s="416"/>
      <c r="H24" s="384">
        <f t="shared" si="3"/>
        <v>0</v>
      </c>
    </row>
    <row r="25" spans="2:8">
      <c r="B25" s="412">
        <f t="shared" si="2"/>
        <v>9</v>
      </c>
      <c r="C25" s="413"/>
      <c r="D25" s="413" t="s">
        <v>532</v>
      </c>
      <c r="E25" s="414" t="s">
        <v>523</v>
      </c>
      <c r="F25" s="418">
        <v>1</v>
      </c>
      <c r="G25" s="416"/>
      <c r="H25" s="384">
        <f>F25*G25</f>
        <v>0</v>
      </c>
    </row>
    <row r="26" spans="2:8">
      <c r="B26" s="376"/>
      <c r="C26" s="358"/>
      <c r="D26" s="358" t="s">
        <v>534</v>
      </c>
      <c r="E26" s="358"/>
      <c r="F26" s="396"/>
      <c r="G26" s="382"/>
      <c r="H26" s="383">
        <f>SUM(H27:H33)</f>
        <v>0</v>
      </c>
    </row>
    <row r="27" spans="2:8">
      <c r="B27" s="412">
        <v>10</v>
      </c>
      <c r="C27" s="413"/>
      <c r="D27" s="413" t="s">
        <v>524</v>
      </c>
      <c r="E27" s="414" t="s">
        <v>14</v>
      </c>
      <c r="F27" s="418">
        <v>8</v>
      </c>
      <c r="G27" s="416"/>
      <c r="H27" s="384">
        <f t="shared" ref="H27:H32" si="4">G27*F27</f>
        <v>0</v>
      </c>
    </row>
    <row r="28" spans="2:8">
      <c r="B28" s="412">
        <f t="shared" ref="B28:B33" si="5">+B27+1</f>
        <v>11</v>
      </c>
      <c r="C28" s="413"/>
      <c r="D28" s="413" t="s">
        <v>535</v>
      </c>
      <c r="E28" s="414" t="s">
        <v>14</v>
      </c>
      <c r="F28" s="418">
        <v>4</v>
      </c>
      <c r="G28" s="416"/>
      <c r="H28" s="384">
        <f t="shared" si="4"/>
        <v>0</v>
      </c>
    </row>
    <row r="29" spans="2:8">
      <c r="B29" s="412">
        <f t="shared" si="5"/>
        <v>12</v>
      </c>
      <c r="C29" s="413"/>
      <c r="D29" s="413" t="s">
        <v>536</v>
      </c>
      <c r="E29" s="414" t="s">
        <v>14</v>
      </c>
      <c r="F29" s="418">
        <v>4</v>
      </c>
      <c r="G29" s="416"/>
      <c r="H29" s="384">
        <f t="shared" si="4"/>
        <v>0</v>
      </c>
    </row>
    <row r="30" spans="2:8">
      <c r="B30" s="412">
        <f t="shared" si="5"/>
        <v>13</v>
      </c>
      <c r="C30" s="413"/>
      <c r="D30" s="413" t="s">
        <v>537</v>
      </c>
      <c r="E30" s="414" t="s">
        <v>14</v>
      </c>
      <c r="F30" s="418">
        <f>4+6</f>
        <v>10</v>
      </c>
      <c r="G30" s="416"/>
      <c r="H30" s="384">
        <f t="shared" si="4"/>
        <v>0</v>
      </c>
    </row>
    <row r="31" spans="2:8">
      <c r="B31" s="412">
        <f t="shared" si="5"/>
        <v>14</v>
      </c>
      <c r="C31" s="413"/>
      <c r="D31" s="413" t="s">
        <v>538</v>
      </c>
      <c r="E31" s="414" t="s">
        <v>14</v>
      </c>
      <c r="F31" s="418">
        <v>1</v>
      </c>
      <c r="G31" s="416"/>
      <c r="H31" s="384">
        <f t="shared" si="4"/>
        <v>0</v>
      </c>
    </row>
    <row r="32" spans="2:8">
      <c r="B32" s="412">
        <f t="shared" si="5"/>
        <v>15</v>
      </c>
      <c r="C32" s="413"/>
      <c r="D32" s="413" t="s">
        <v>539</v>
      </c>
      <c r="E32" s="414" t="s">
        <v>14</v>
      </c>
      <c r="F32" s="418">
        <v>7</v>
      </c>
      <c r="G32" s="416"/>
      <c r="H32" s="384">
        <f t="shared" si="4"/>
        <v>0</v>
      </c>
    </row>
    <row r="33" spans="2:8">
      <c r="B33" s="412">
        <f t="shared" si="5"/>
        <v>16</v>
      </c>
      <c r="C33" s="413"/>
      <c r="D33" s="413" t="s">
        <v>540</v>
      </c>
      <c r="E33" s="414" t="s">
        <v>523</v>
      </c>
      <c r="F33" s="418">
        <v>1</v>
      </c>
      <c r="G33" s="416"/>
      <c r="H33" s="384">
        <f>F33*G33</f>
        <v>0</v>
      </c>
    </row>
    <row r="34" spans="2:8">
      <c r="B34" s="376"/>
      <c r="C34" s="358"/>
      <c r="D34" s="358" t="s">
        <v>542</v>
      </c>
      <c r="E34" s="358"/>
      <c r="F34" s="396"/>
      <c r="G34" s="382"/>
      <c r="H34" s="383">
        <f>SUM(H35:H41)</f>
        <v>0</v>
      </c>
    </row>
    <row r="35" spans="2:8">
      <c r="B35" s="412">
        <v>17</v>
      </c>
      <c r="C35" s="413"/>
      <c r="D35" s="419" t="s">
        <v>543</v>
      </c>
      <c r="E35" s="414" t="s">
        <v>257</v>
      </c>
      <c r="F35" s="415">
        <v>66</v>
      </c>
      <c r="G35" s="416"/>
      <c r="H35" s="384">
        <f t="shared" ref="H35:H41" si="6">F35*G35</f>
        <v>0</v>
      </c>
    </row>
    <row r="36" spans="2:8">
      <c r="B36" s="412">
        <f t="shared" ref="B36:B41" si="7">+B35+1</f>
        <v>18</v>
      </c>
      <c r="C36" s="413"/>
      <c r="D36" s="419" t="s">
        <v>544</v>
      </c>
      <c r="E36" s="414" t="s">
        <v>257</v>
      </c>
      <c r="F36" s="415">
        <v>24</v>
      </c>
      <c r="G36" s="416"/>
      <c r="H36" s="384">
        <f t="shared" si="6"/>
        <v>0</v>
      </c>
    </row>
    <row r="37" spans="2:8">
      <c r="B37" s="412">
        <f t="shared" si="7"/>
        <v>19</v>
      </c>
      <c r="C37" s="413"/>
      <c r="D37" s="419" t="s">
        <v>545</v>
      </c>
      <c r="E37" s="414" t="s">
        <v>257</v>
      </c>
      <c r="F37" s="415">
        <v>28</v>
      </c>
      <c r="G37" s="416"/>
      <c r="H37" s="384">
        <f t="shared" si="6"/>
        <v>0</v>
      </c>
    </row>
    <row r="38" spans="2:8">
      <c r="B38" s="412">
        <f t="shared" si="7"/>
        <v>20</v>
      </c>
      <c r="C38" s="413"/>
      <c r="D38" s="419" t="s">
        <v>577</v>
      </c>
      <c r="E38" s="414" t="s">
        <v>257</v>
      </c>
      <c r="F38" s="415">
        <v>24</v>
      </c>
      <c r="G38" s="416"/>
      <c r="H38" s="384">
        <f t="shared" si="6"/>
        <v>0</v>
      </c>
    </row>
    <row r="39" spans="2:8">
      <c r="B39" s="412">
        <f t="shared" si="7"/>
        <v>21</v>
      </c>
      <c r="C39" s="413"/>
      <c r="D39" s="419" t="s">
        <v>546</v>
      </c>
      <c r="E39" s="414" t="s">
        <v>257</v>
      </c>
      <c r="F39" s="415">
        <v>30</v>
      </c>
      <c r="G39" s="416"/>
      <c r="H39" s="384">
        <f t="shared" si="6"/>
        <v>0</v>
      </c>
    </row>
    <row r="40" spans="2:8">
      <c r="B40" s="412">
        <f t="shared" si="7"/>
        <v>22</v>
      </c>
      <c r="C40" s="413"/>
      <c r="D40" s="419" t="s">
        <v>547</v>
      </c>
      <c r="E40" s="414" t="s">
        <v>257</v>
      </c>
      <c r="F40" s="415">
        <v>15</v>
      </c>
      <c r="G40" s="416"/>
      <c r="H40" s="384">
        <f t="shared" si="6"/>
        <v>0</v>
      </c>
    </row>
    <row r="41" spans="2:8">
      <c r="B41" s="412">
        <f t="shared" si="7"/>
        <v>23</v>
      </c>
      <c r="C41" s="413"/>
      <c r="D41" s="413" t="s">
        <v>548</v>
      </c>
      <c r="E41" s="414" t="s">
        <v>523</v>
      </c>
      <c r="F41" s="418">
        <v>1</v>
      </c>
      <c r="G41" s="416"/>
      <c r="H41" s="384">
        <f t="shared" si="6"/>
        <v>0</v>
      </c>
    </row>
    <row r="42" spans="2:8">
      <c r="B42" s="376"/>
      <c r="C42" s="358"/>
      <c r="D42" s="358" t="s">
        <v>550</v>
      </c>
      <c r="E42" s="358"/>
      <c r="F42" s="396"/>
      <c r="G42" s="382"/>
      <c r="H42" s="383">
        <f>SUM(H43:H52)</f>
        <v>0</v>
      </c>
    </row>
    <row r="43" spans="2:8">
      <c r="B43" s="412">
        <v>24</v>
      </c>
      <c r="C43" s="413"/>
      <c r="D43" s="413" t="s">
        <v>551</v>
      </c>
      <c r="E43" s="414" t="s">
        <v>14</v>
      </c>
      <c r="F43" s="417">
        <v>12</v>
      </c>
      <c r="G43" s="416"/>
      <c r="H43" s="384">
        <f t="shared" ref="H43:H50" si="8">G43*F43</f>
        <v>0</v>
      </c>
    </row>
    <row r="44" spans="2:8">
      <c r="B44" s="412">
        <f t="shared" ref="B44:B52" si="9">+B43+1</f>
        <v>25</v>
      </c>
      <c r="C44" s="413"/>
      <c r="D44" s="413" t="s">
        <v>552</v>
      </c>
      <c r="E44" s="414" t="s">
        <v>14</v>
      </c>
      <c r="F44" s="417">
        <v>12</v>
      </c>
      <c r="G44" s="416"/>
      <c r="H44" s="384">
        <f t="shared" si="8"/>
        <v>0</v>
      </c>
    </row>
    <row r="45" spans="2:8">
      <c r="B45" s="412">
        <f t="shared" si="9"/>
        <v>26</v>
      </c>
      <c r="C45" s="413"/>
      <c r="D45" s="413" t="s">
        <v>553</v>
      </c>
      <c r="E45" s="414" t="s">
        <v>14</v>
      </c>
      <c r="F45" s="417">
        <f>(F43+F44)*4</f>
        <v>96</v>
      </c>
      <c r="G45" s="416"/>
      <c r="H45" s="384">
        <f t="shared" si="8"/>
        <v>0</v>
      </c>
    </row>
    <row r="46" spans="2:8">
      <c r="B46" s="412">
        <f t="shared" si="9"/>
        <v>27</v>
      </c>
      <c r="C46" s="413"/>
      <c r="D46" s="413" t="s">
        <v>554</v>
      </c>
      <c r="E46" s="414" t="s">
        <v>14</v>
      </c>
      <c r="F46" s="417">
        <v>40</v>
      </c>
      <c r="G46" s="416"/>
      <c r="H46" s="384">
        <f t="shared" si="8"/>
        <v>0</v>
      </c>
    </row>
    <row r="47" spans="2:8">
      <c r="B47" s="412">
        <f t="shared" si="9"/>
        <v>28</v>
      </c>
      <c r="C47" s="413"/>
      <c r="D47" s="413" t="s">
        <v>555</v>
      </c>
      <c r="E47" s="414" t="s">
        <v>14</v>
      </c>
      <c r="F47" s="417">
        <v>60</v>
      </c>
      <c r="G47" s="416"/>
      <c r="H47" s="384">
        <f t="shared" si="8"/>
        <v>0</v>
      </c>
    </row>
    <row r="48" spans="2:8">
      <c r="B48" s="412">
        <f t="shared" si="9"/>
        <v>29</v>
      </c>
      <c r="C48" s="413"/>
      <c r="D48" s="413" t="s">
        <v>556</v>
      </c>
      <c r="E48" s="414" t="s">
        <v>14</v>
      </c>
      <c r="F48" s="417">
        <v>72</v>
      </c>
      <c r="G48" s="416"/>
      <c r="H48" s="384">
        <f t="shared" si="8"/>
        <v>0</v>
      </c>
    </row>
    <row r="49" spans="1:8">
      <c r="B49" s="412">
        <f t="shared" si="9"/>
        <v>30</v>
      </c>
      <c r="C49" s="413"/>
      <c r="D49" s="413" t="s">
        <v>557</v>
      </c>
      <c r="E49" s="414" t="s">
        <v>14</v>
      </c>
      <c r="F49" s="417">
        <v>2</v>
      </c>
      <c r="G49" s="416"/>
      <c r="H49" s="384">
        <f t="shared" si="8"/>
        <v>0</v>
      </c>
    </row>
    <row r="50" spans="1:8">
      <c r="B50" s="412">
        <f t="shared" si="9"/>
        <v>31</v>
      </c>
      <c r="C50" s="413"/>
      <c r="D50" s="413" t="s">
        <v>558</v>
      </c>
      <c r="E50" s="414" t="s">
        <v>257</v>
      </c>
      <c r="F50" s="417">
        <v>18</v>
      </c>
      <c r="G50" s="416"/>
      <c r="H50" s="384">
        <f t="shared" si="8"/>
        <v>0</v>
      </c>
    </row>
    <row r="51" spans="1:8">
      <c r="B51" s="412">
        <f t="shared" si="9"/>
        <v>32</v>
      </c>
      <c r="C51" s="413"/>
      <c r="D51" s="413" t="s">
        <v>540</v>
      </c>
      <c r="E51" s="414" t="s">
        <v>523</v>
      </c>
      <c r="F51" s="418">
        <v>1</v>
      </c>
      <c r="G51" s="416"/>
      <c r="H51" s="384">
        <f>F51*G51</f>
        <v>0</v>
      </c>
    </row>
    <row r="52" spans="1:8">
      <c r="B52" s="412">
        <f t="shared" si="9"/>
        <v>33</v>
      </c>
      <c r="C52" s="413"/>
      <c r="D52" s="413" t="s">
        <v>559</v>
      </c>
      <c r="E52" s="414" t="s">
        <v>523</v>
      </c>
      <c r="F52" s="418">
        <v>1</v>
      </c>
      <c r="G52" s="416"/>
      <c r="H52" s="384">
        <f>F52*G52</f>
        <v>0</v>
      </c>
    </row>
    <row r="53" spans="1:8">
      <c r="A53" s="359"/>
      <c r="B53" s="376"/>
      <c r="C53" s="358"/>
      <c r="D53" s="358" t="s">
        <v>562</v>
      </c>
      <c r="E53" s="358"/>
      <c r="F53" s="396"/>
      <c r="G53" s="382"/>
      <c r="H53" s="383">
        <f>SUM(H54:H61)</f>
        <v>0</v>
      </c>
    </row>
    <row r="54" spans="1:8" ht="23.4">
      <c r="A54" s="359"/>
      <c r="B54" s="412">
        <v>34</v>
      </c>
      <c r="C54" s="413"/>
      <c r="D54" s="413" t="s">
        <v>563</v>
      </c>
      <c r="E54" s="414" t="s">
        <v>14</v>
      </c>
      <c r="F54" s="417">
        <v>18</v>
      </c>
      <c r="G54" s="416"/>
      <c r="H54" s="384">
        <f>G54*F54</f>
        <v>0</v>
      </c>
    </row>
    <row r="55" spans="1:8" ht="23.4">
      <c r="A55" s="359"/>
      <c r="B55" s="412">
        <f t="shared" ref="B55:B61" si="10">+B54+1</f>
        <v>35</v>
      </c>
      <c r="C55" s="413"/>
      <c r="D55" s="413" t="s">
        <v>564</v>
      </c>
      <c r="E55" s="414" t="s">
        <v>14</v>
      </c>
      <c r="F55" s="417">
        <v>4</v>
      </c>
      <c r="G55" s="416"/>
      <c r="H55" s="384">
        <f t="shared" ref="H55:H61" si="11">F55*G55</f>
        <v>0</v>
      </c>
    </row>
    <row r="56" spans="1:8">
      <c r="A56" s="359"/>
      <c r="B56" s="412">
        <f t="shared" si="10"/>
        <v>36</v>
      </c>
      <c r="C56" s="413"/>
      <c r="D56" s="413" t="s">
        <v>565</v>
      </c>
      <c r="E56" s="414" t="s">
        <v>14</v>
      </c>
      <c r="F56" s="417">
        <v>22</v>
      </c>
      <c r="G56" s="416"/>
      <c r="H56" s="384">
        <f t="shared" si="11"/>
        <v>0</v>
      </c>
    </row>
    <row r="57" spans="1:8" ht="23.4">
      <c r="A57" s="359"/>
      <c r="B57" s="412">
        <f t="shared" si="10"/>
        <v>37</v>
      </c>
      <c r="C57" s="413"/>
      <c r="D57" s="413" t="s">
        <v>566</v>
      </c>
      <c r="E57" s="414" t="s">
        <v>14</v>
      </c>
      <c r="F57" s="418">
        <v>2</v>
      </c>
      <c r="G57" s="416"/>
      <c r="H57" s="384">
        <f t="shared" si="11"/>
        <v>0</v>
      </c>
    </row>
    <row r="58" spans="1:8" ht="23.4">
      <c r="A58" s="359"/>
      <c r="B58" s="412">
        <f t="shared" si="10"/>
        <v>38</v>
      </c>
      <c r="C58" s="413"/>
      <c r="D58" s="413" t="s">
        <v>567</v>
      </c>
      <c r="E58" s="414" t="s">
        <v>14</v>
      </c>
      <c r="F58" s="418">
        <v>6</v>
      </c>
      <c r="G58" s="416"/>
      <c r="H58" s="384">
        <f t="shared" si="11"/>
        <v>0</v>
      </c>
    </row>
    <row r="59" spans="1:8">
      <c r="A59" s="359"/>
      <c r="B59" s="412">
        <f t="shared" si="10"/>
        <v>39</v>
      </c>
      <c r="C59" s="413"/>
      <c r="D59" s="413" t="s">
        <v>568</v>
      </c>
      <c r="E59" s="414" t="s">
        <v>523</v>
      </c>
      <c r="F59" s="418">
        <v>1</v>
      </c>
      <c r="G59" s="416"/>
      <c r="H59" s="384">
        <f t="shared" si="11"/>
        <v>0</v>
      </c>
    </row>
    <row r="60" spans="1:8">
      <c r="A60" s="359"/>
      <c r="B60" s="412">
        <f t="shared" si="10"/>
        <v>40</v>
      </c>
      <c r="C60" s="413"/>
      <c r="D60" s="413" t="s">
        <v>569</v>
      </c>
      <c r="E60" s="414" t="s">
        <v>523</v>
      </c>
      <c r="F60" s="418">
        <v>1</v>
      </c>
      <c r="G60" s="416"/>
      <c r="H60" s="384">
        <f t="shared" si="11"/>
        <v>0</v>
      </c>
    </row>
    <row r="61" spans="1:8">
      <c r="A61" s="359"/>
      <c r="B61" s="412">
        <f t="shared" si="10"/>
        <v>41</v>
      </c>
      <c r="C61" s="413"/>
      <c r="D61" s="413" t="s">
        <v>540</v>
      </c>
      <c r="E61" s="414" t="s">
        <v>523</v>
      </c>
      <c r="F61" s="418">
        <v>1</v>
      </c>
      <c r="G61" s="416"/>
      <c r="H61" s="384">
        <f t="shared" si="11"/>
        <v>0</v>
      </c>
    </row>
    <row r="62" spans="1:8">
      <c r="A62" s="359"/>
      <c r="B62" s="376"/>
      <c r="C62" s="358"/>
      <c r="D62" s="358" t="s">
        <v>571</v>
      </c>
      <c r="E62" s="358"/>
      <c r="F62" s="396"/>
      <c r="G62" s="382"/>
      <c r="H62" s="383">
        <f>SUM(H63:H71)</f>
        <v>0</v>
      </c>
    </row>
    <row r="63" spans="1:8">
      <c r="A63" s="359"/>
      <c r="B63" s="412">
        <v>42</v>
      </c>
      <c r="C63" s="413"/>
      <c r="D63" s="420" t="s">
        <v>262</v>
      </c>
      <c r="E63" s="414" t="s">
        <v>523</v>
      </c>
      <c r="F63" s="418">
        <v>1</v>
      </c>
      <c r="G63" s="416"/>
      <c r="H63" s="421">
        <f t="shared" ref="H63:H71" si="12">F63*G63</f>
        <v>0</v>
      </c>
    </row>
    <row r="64" spans="1:8">
      <c r="A64" s="359"/>
      <c r="B64" s="412">
        <f t="shared" ref="B64:B71" si="13">+B63+1</f>
        <v>43</v>
      </c>
      <c r="C64" s="413"/>
      <c r="D64" s="420" t="s">
        <v>263</v>
      </c>
      <c r="E64" s="414" t="s">
        <v>523</v>
      </c>
      <c r="F64" s="418">
        <v>1</v>
      </c>
      <c r="G64" s="416"/>
      <c r="H64" s="421">
        <f t="shared" si="12"/>
        <v>0</v>
      </c>
    </row>
    <row r="65" spans="1:8">
      <c r="A65" s="359"/>
      <c r="B65" s="412">
        <f t="shared" si="13"/>
        <v>44</v>
      </c>
      <c r="C65" s="413"/>
      <c r="D65" s="420" t="s">
        <v>572</v>
      </c>
      <c r="E65" s="414" t="s">
        <v>523</v>
      </c>
      <c r="F65" s="418">
        <v>1</v>
      </c>
      <c r="G65" s="416"/>
      <c r="H65" s="421">
        <f t="shared" si="12"/>
        <v>0</v>
      </c>
    </row>
    <row r="66" spans="1:8">
      <c r="A66" s="359"/>
      <c r="B66" s="412">
        <f t="shared" si="13"/>
        <v>45</v>
      </c>
      <c r="C66" s="413"/>
      <c r="D66" s="422" t="s">
        <v>573</v>
      </c>
      <c r="E66" s="414" t="s">
        <v>523</v>
      </c>
      <c r="F66" s="418">
        <v>1</v>
      </c>
      <c r="G66" s="416"/>
      <c r="H66" s="421">
        <f t="shared" si="12"/>
        <v>0</v>
      </c>
    </row>
    <row r="67" spans="1:8">
      <c r="A67" s="359"/>
      <c r="B67" s="412">
        <f t="shared" si="13"/>
        <v>46</v>
      </c>
      <c r="C67" s="413"/>
      <c r="D67" s="420" t="s">
        <v>574</v>
      </c>
      <c r="E67" s="414" t="s">
        <v>523</v>
      </c>
      <c r="F67" s="418">
        <v>1</v>
      </c>
      <c r="G67" s="416"/>
      <c r="H67" s="421">
        <f t="shared" si="12"/>
        <v>0</v>
      </c>
    </row>
    <row r="68" spans="1:8">
      <c r="A68" s="359"/>
      <c r="B68" s="412">
        <f t="shared" si="13"/>
        <v>47</v>
      </c>
      <c r="C68" s="413"/>
      <c r="D68" s="420" t="s">
        <v>268</v>
      </c>
      <c r="E68" s="414" t="s">
        <v>523</v>
      </c>
      <c r="F68" s="418">
        <v>1</v>
      </c>
      <c r="G68" s="416"/>
      <c r="H68" s="421">
        <f t="shared" si="12"/>
        <v>0</v>
      </c>
    </row>
    <row r="69" spans="1:8">
      <c r="A69" s="359"/>
      <c r="B69" s="412">
        <f t="shared" si="13"/>
        <v>48</v>
      </c>
      <c r="C69" s="413"/>
      <c r="D69" s="420" t="s">
        <v>269</v>
      </c>
      <c r="E69" s="414" t="s">
        <v>523</v>
      </c>
      <c r="F69" s="418">
        <v>1</v>
      </c>
      <c r="G69" s="416"/>
      <c r="H69" s="421">
        <f t="shared" si="12"/>
        <v>0</v>
      </c>
    </row>
    <row r="70" spans="1:8">
      <c r="A70" s="359"/>
      <c r="B70" s="412">
        <f t="shared" si="13"/>
        <v>49</v>
      </c>
      <c r="C70" s="413"/>
      <c r="D70" s="420" t="s">
        <v>270</v>
      </c>
      <c r="E70" s="414" t="s">
        <v>523</v>
      </c>
      <c r="F70" s="418">
        <v>1</v>
      </c>
      <c r="G70" s="416"/>
      <c r="H70" s="421">
        <f t="shared" si="12"/>
        <v>0</v>
      </c>
    </row>
    <row r="71" spans="1:8" ht="13.8" thickBot="1">
      <c r="A71" s="359"/>
      <c r="B71" s="423">
        <f t="shared" si="13"/>
        <v>50</v>
      </c>
      <c r="C71" s="424"/>
      <c r="D71" s="425" t="s">
        <v>271</v>
      </c>
      <c r="E71" s="426" t="s">
        <v>523</v>
      </c>
      <c r="F71" s="427">
        <v>1</v>
      </c>
      <c r="G71" s="496"/>
      <c r="H71" s="428">
        <f t="shared" si="12"/>
        <v>0</v>
      </c>
    </row>
    <row r="72" spans="1:8" ht="13.8" thickBot="1">
      <c r="A72" s="360"/>
      <c r="B72" s="373"/>
      <c r="C72" s="373"/>
      <c r="D72" s="374"/>
      <c r="E72" s="374"/>
      <c r="F72" s="397"/>
      <c r="G72" s="385"/>
      <c r="H72" s="386"/>
    </row>
    <row r="73" spans="1:8" ht="21.6" thickBot="1">
      <c r="A73" s="360"/>
      <c r="B73" s="361"/>
      <c r="C73" s="362"/>
      <c r="D73" s="19" t="s">
        <v>5</v>
      </c>
      <c r="E73" s="363"/>
      <c r="F73" s="398"/>
      <c r="G73" s="387"/>
      <c r="H73" s="146">
        <f>SUM(H14:H72)/2</f>
        <v>0</v>
      </c>
    </row>
    <row r="74" spans="1:8" ht="13.8" thickBot="1">
      <c r="A74" s="360"/>
      <c r="D74" s="364"/>
      <c r="E74" s="364"/>
      <c r="F74" s="399"/>
      <c r="G74" s="575"/>
      <c r="H74" s="575"/>
    </row>
    <row r="75" spans="1:8" ht="18" thickBot="1">
      <c r="A75" s="360"/>
      <c r="B75" s="365"/>
      <c r="C75" s="23"/>
      <c r="D75" s="19" t="s">
        <v>47</v>
      </c>
      <c r="E75" s="23"/>
      <c r="F75" s="400"/>
      <c r="G75" s="77"/>
      <c r="H75" s="63"/>
    </row>
    <row r="76" spans="1:8">
      <c r="A76" s="360"/>
      <c r="B76" s="366"/>
      <c r="C76" s="367"/>
      <c r="D76" s="368"/>
      <c r="E76" s="368"/>
      <c r="F76" s="401"/>
      <c r="G76" s="388"/>
      <c r="H76" s="389"/>
    </row>
    <row r="77" spans="1:8">
      <c r="A77" s="360"/>
      <c r="B77" s="366"/>
      <c r="C77" s="367"/>
      <c r="D77" s="369" t="s">
        <v>575</v>
      </c>
      <c r="E77" s="369"/>
      <c r="F77" s="401"/>
      <c r="G77" s="388"/>
      <c r="H77" s="389"/>
    </row>
    <row r="78" spans="1:8">
      <c r="A78" s="360"/>
      <c r="B78" s="366"/>
      <c r="C78" s="367"/>
      <c r="D78" s="360"/>
      <c r="E78" s="369"/>
      <c r="F78" s="401"/>
      <c r="G78" s="388"/>
      <c r="H78" s="389"/>
    </row>
    <row r="79" spans="1:8" ht="13.8" thickBot="1">
      <c r="A79" s="360"/>
      <c r="B79" s="370"/>
      <c r="C79" s="371"/>
      <c r="D79" s="372"/>
      <c r="E79" s="372"/>
      <c r="F79" s="402"/>
      <c r="G79" s="390"/>
      <c r="H79" s="391"/>
    </row>
    <row r="80" spans="1:8">
      <c r="A80" s="360"/>
    </row>
    <row r="81" spans="1:8">
      <c r="A81" s="360"/>
    </row>
    <row r="83" spans="1:8">
      <c r="A83" s="360"/>
    </row>
    <row r="90" spans="1:8" s="359" customFormat="1">
      <c r="A90" s="333"/>
      <c r="B90" s="334"/>
      <c r="C90" s="334"/>
      <c r="D90" s="333"/>
      <c r="E90" s="333"/>
      <c r="F90" s="392"/>
      <c r="G90" s="377"/>
      <c r="H90" s="377"/>
    </row>
    <row r="91" spans="1:8" s="359" customFormat="1">
      <c r="A91" s="333"/>
      <c r="B91" s="334"/>
      <c r="C91" s="334"/>
      <c r="D91" s="333"/>
      <c r="E91" s="333"/>
      <c r="F91" s="392"/>
      <c r="G91" s="377"/>
      <c r="H91" s="377"/>
    </row>
    <row r="92" spans="1:8" s="359" customFormat="1">
      <c r="A92" s="333"/>
      <c r="B92" s="334"/>
      <c r="C92" s="334"/>
      <c r="D92" s="333"/>
      <c r="E92" s="333"/>
      <c r="F92" s="392"/>
      <c r="G92" s="377"/>
      <c r="H92" s="377"/>
    </row>
    <row r="93" spans="1:8" s="359" customFormat="1">
      <c r="A93" s="333"/>
      <c r="B93" s="334"/>
      <c r="C93" s="334"/>
      <c r="D93" s="333"/>
      <c r="E93" s="333"/>
      <c r="F93" s="392"/>
      <c r="G93" s="377"/>
      <c r="H93" s="377"/>
    </row>
    <row r="94" spans="1:8" s="359" customFormat="1">
      <c r="A94" s="333"/>
      <c r="B94" s="334"/>
      <c r="C94" s="334"/>
      <c r="D94" s="333"/>
      <c r="E94" s="333"/>
      <c r="F94" s="392"/>
      <c r="G94" s="377"/>
      <c r="H94" s="377"/>
    </row>
    <row r="95" spans="1:8" s="359" customFormat="1">
      <c r="A95" s="333"/>
      <c r="B95" s="334"/>
      <c r="C95" s="334"/>
      <c r="D95" s="333"/>
      <c r="E95" s="333"/>
      <c r="F95" s="392"/>
      <c r="G95" s="377"/>
      <c r="H95" s="377"/>
    </row>
    <row r="96" spans="1:8" s="359" customFormat="1">
      <c r="A96" s="333"/>
      <c r="B96" s="334"/>
      <c r="C96" s="334"/>
      <c r="D96" s="333"/>
      <c r="E96" s="333"/>
      <c r="F96" s="392"/>
      <c r="G96" s="377"/>
      <c r="H96" s="377"/>
    </row>
    <row r="97" spans="1:8" s="359" customFormat="1">
      <c r="A97" s="333"/>
      <c r="B97" s="334"/>
      <c r="C97" s="334"/>
      <c r="D97" s="333"/>
      <c r="E97" s="333"/>
      <c r="F97" s="392"/>
      <c r="G97" s="377"/>
      <c r="H97" s="377"/>
    </row>
    <row r="98" spans="1:8" s="359" customFormat="1">
      <c r="A98" s="333"/>
      <c r="B98" s="334"/>
      <c r="C98" s="334"/>
      <c r="D98" s="333"/>
      <c r="E98" s="333"/>
      <c r="F98" s="392"/>
      <c r="G98" s="377"/>
      <c r="H98" s="377"/>
    </row>
    <row r="99" spans="1:8" s="359" customFormat="1">
      <c r="A99" s="333"/>
      <c r="B99" s="334"/>
      <c r="C99" s="334"/>
      <c r="D99" s="333"/>
      <c r="E99" s="333"/>
      <c r="F99" s="392"/>
      <c r="G99" s="377"/>
      <c r="H99" s="377"/>
    </row>
    <row r="100" spans="1:8" s="359" customFormat="1">
      <c r="A100" s="333"/>
      <c r="B100" s="334"/>
      <c r="C100" s="334"/>
      <c r="D100" s="333"/>
      <c r="E100" s="333"/>
      <c r="F100" s="392"/>
      <c r="G100" s="377"/>
      <c r="H100" s="377"/>
    </row>
    <row r="101" spans="1:8" s="359" customFormat="1">
      <c r="A101" s="333"/>
      <c r="B101" s="334"/>
      <c r="C101" s="334"/>
      <c r="D101" s="333"/>
      <c r="E101" s="333"/>
      <c r="F101" s="392"/>
      <c r="G101" s="377"/>
      <c r="H101" s="377"/>
    </row>
    <row r="102" spans="1:8" s="359" customFormat="1">
      <c r="A102" s="333"/>
      <c r="B102" s="334"/>
      <c r="C102" s="334"/>
      <c r="D102" s="333"/>
      <c r="E102" s="333"/>
      <c r="F102" s="392"/>
      <c r="G102" s="377"/>
      <c r="H102" s="377"/>
    </row>
    <row r="103" spans="1:8" s="359" customFormat="1">
      <c r="A103" s="333"/>
      <c r="B103" s="334"/>
      <c r="C103" s="334"/>
      <c r="D103" s="333"/>
      <c r="E103" s="333"/>
      <c r="F103" s="392"/>
      <c r="G103" s="377"/>
      <c r="H103" s="377"/>
    </row>
    <row r="104" spans="1:8" s="359" customFormat="1">
      <c r="A104" s="333"/>
      <c r="B104" s="334"/>
      <c r="C104" s="334"/>
      <c r="D104" s="333"/>
      <c r="E104" s="333"/>
      <c r="F104" s="392"/>
      <c r="G104" s="377"/>
      <c r="H104" s="377"/>
    </row>
    <row r="105" spans="1:8" s="359" customFormat="1">
      <c r="A105" s="333"/>
      <c r="B105" s="334"/>
      <c r="C105" s="334"/>
      <c r="D105" s="333"/>
      <c r="E105" s="333"/>
      <c r="F105" s="392"/>
      <c r="G105" s="377"/>
      <c r="H105" s="377"/>
    </row>
    <row r="106" spans="1:8" s="359" customFormat="1">
      <c r="A106" s="333"/>
      <c r="B106" s="334"/>
      <c r="C106" s="334"/>
      <c r="D106" s="333"/>
      <c r="E106" s="333"/>
      <c r="F106" s="392"/>
      <c r="G106" s="377"/>
      <c r="H106" s="377"/>
    </row>
    <row r="107" spans="1:8" s="359" customFormat="1">
      <c r="A107" s="333"/>
      <c r="B107" s="334"/>
      <c r="C107" s="334"/>
      <c r="D107" s="333"/>
      <c r="E107" s="333"/>
      <c r="F107" s="392"/>
      <c r="G107" s="377"/>
      <c r="H107" s="377"/>
    </row>
    <row r="108" spans="1:8" s="359" customFormat="1">
      <c r="A108" s="333"/>
      <c r="B108" s="334"/>
      <c r="C108" s="334"/>
      <c r="D108" s="333"/>
      <c r="E108" s="333"/>
      <c r="F108" s="392"/>
      <c r="G108" s="377"/>
      <c r="H108" s="377"/>
    </row>
    <row r="109" spans="1:8" s="359" customFormat="1">
      <c r="A109" s="333"/>
      <c r="B109" s="334"/>
      <c r="C109" s="334"/>
      <c r="D109" s="333"/>
      <c r="E109" s="333"/>
      <c r="F109" s="392"/>
      <c r="G109" s="377"/>
      <c r="H109" s="377"/>
    </row>
    <row r="110" spans="1:8" s="359" customFormat="1">
      <c r="A110" s="333"/>
      <c r="B110" s="334"/>
      <c r="C110" s="334"/>
      <c r="D110" s="333"/>
      <c r="E110" s="333"/>
      <c r="F110" s="392"/>
      <c r="G110" s="377"/>
      <c r="H110" s="377"/>
    </row>
    <row r="111" spans="1:8" s="359" customFormat="1">
      <c r="A111" s="333"/>
      <c r="B111" s="334"/>
      <c r="C111" s="334"/>
      <c r="D111" s="333"/>
      <c r="E111" s="333"/>
      <c r="F111" s="392"/>
      <c r="G111" s="377"/>
      <c r="H111" s="377"/>
    </row>
    <row r="112" spans="1:8" s="359" customFormat="1">
      <c r="A112" s="333"/>
      <c r="B112" s="334"/>
      <c r="C112" s="334"/>
      <c r="D112" s="333"/>
      <c r="E112" s="333"/>
      <c r="F112" s="392"/>
      <c r="G112" s="377"/>
      <c r="H112" s="377"/>
    </row>
    <row r="113" spans="1:9" s="359" customFormat="1">
      <c r="A113" s="333"/>
      <c r="B113" s="334"/>
      <c r="C113" s="334"/>
      <c r="D113" s="333"/>
      <c r="E113" s="333"/>
      <c r="F113" s="392"/>
      <c r="G113" s="377"/>
      <c r="H113" s="377"/>
    </row>
    <row r="114" spans="1:9" s="359" customFormat="1">
      <c r="A114" s="333"/>
      <c r="B114" s="334"/>
      <c r="C114" s="334"/>
      <c r="D114" s="333"/>
      <c r="E114" s="333"/>
      <c r="F114" s="392"/>
      <c r="G114" s="377"/>
      <c r="H114" s="377"/>
    </row>
    <row r="115" spans="1:9" s="359" customFormat="1">
      <c r="A115" s="333"/>
      <c r="B115" s="334"/>
      <c r="C115" s="334"/>
      <c r="D115" s="333"/>
      <c r="E115" s="333"/>
      <c r="F115" s="392"/>
      <c r="G115" s="377"/>
      <c r="H115" s="377"/>
    </row>
    <row r="116" spans="1:9" s="359" customFormat="1">
      <c r="A116" s="333"/>
      <c r="B116" s="334"/>
      <c r="C116" s="334"/>
      <c r="D116" s="333"/>
      <c r="E116" s="333"/>
      <c r="F116" s="392"/>
      <c r="G116" s="377"/>
      <c r="H116" s="377"/>
    </row>
    <row r="117" spans="1:9" s="359" customFormat="1">
      <c r="A117" s="333"/>
      <c r="B117" s="334"/>
      <c r="C117" s="334"/>
      <c r="D117" s="333"/>
      <c r="E117" s="333"/>
      <c r="F117" s="392"/>
      <c r="G117" s="377"/>
      <c r="H117" s="377"/>
    </row>
    <row r="118" spans="1:9" s="360" customFormat="1">
      <c r="A118" s="333"/>
      <c r="B118" s="334"/>
      <c r="C118" s="334"/>
      <c r="D118" s="333"/>
      <c r="E118" s="333"/>
      <c r="F118" s="392"/>
      <c r="G118" s="377"/>
      <c r="H118" s="377"/>
      <c r="I118" s="359"/>
    </row>
    <row r="119" spans="1:9" s="360" customFormat="1">
      <c r="A119" s="333"/>
      <c r="B119" s="334"/>
      <c r="C119" s="334"/>
      <c r="D119" s="333"/>
      <c r="E119" s="333"/>
      <c r="F119" s="392"/>
      <c r="G119" s="377"/>
      <c r="H119" s="377"/>
      <c r="I119" s="359"/>
    </row>
    <row r="120" spans="1:9" s="360" customFormat="1">
      <c r="A120" s="333"/>
      <c r="B120" s="334"/>
      <c r="C120" s="334"/>
      <c r="D120" s="333"/>
      <c r="E120" s="333"/>
      <c r="F120" s="392"/>
      <c r="G120" s="377"/>
      <c r="H120" s="377"/>
      <c r="I120" s="359"/>
    </row>
    <row r="121" spans="1:9" s="360" customFormat="1">
      <c r="A121" s="333"/>
      <c r="B121" s="334"/>
      <c r="C121" s="334"/>
      <c r="D121" s="333"/>
      <c r="E121" s="333"/>
      <c r="F121" s="392"/>
      <c r="G121" s="377"/>
      <c r="H121" s="377"/>
      <c r="I121" s="359"/>
    </row>
    <row r="122" spans="1:9" s="360" customFormat="1">
      <c r="A122" s="333"/>
      <c r="B122" s="334"/>
      <c r="C122" s="334"/>
      <c r="D122" s="333"/>
      <c r="E122" s="333"/>
      <c r="F122" s="392"/>
      <c r="G122" s="377"/>
      <c r="H122" s="377"/>
      <c r="I122" s="359"/>
    </row>
    <row r="123" spans="1:9" s="360" customFormat="1">
      <c r="A123" s="333"/>
      <c r="B123" s="334"/>
      <c r="C123" s="334"/>
      <c r="D123" s="333"/>
      <c r="E123" s="333"/>
      <c r="F123" s="392"/>
      <c r="G123" s="377"/>
      <c r="H123" s="377"/>
      <c r="I123" s="359"/>
    </row>
    <row r="124" spans="1:9" s="360" customFormat="1">
      <c r="A124" s="333"/>
      <c r="B124" s="334"/>
      <c r="C124" s="334"/>
      <c r="D124" s="333"/>
      <c r="E124" s="333"/>
      <c r="F124" s="392"/>
      <c r="G124" s="377"/>
      <c r="H124" s="377"/>
      <c r="I124" s="359"/>
    </row>
    <row r="125" spans="1:9" s="360" customFormat="1">
      <c r="A125" s="333"/>
      <c r="B125" s="334"/>
      <c r="C125" s="334"/>
      <c r="D125" s="333"/>
      <c r="E125" s="333"/>
      <c r="F125" s="392"/>
      <c r="G125" s="377"/>
      <c r="H125" s="377"/>
      <c r="I125" s="359"/>
    </row>
    <row r="126" spans="1:9" s="360" customFormat="1">
      <c r="A126" s="333"/>
      <c r="B126" s="334"/>
      <c r="C126" s="334"/>
      <c r="D126" s="333"/>
      <c r="E126" s="333"/>
      <c r="F126" s="392"/>
      <c r="G126" s="377"/>
      <c r="H126" s="377"/>
      <c r="I126" s="359"/>
    </row>
    <row r="127" spans="1:9" s="360" customFormat="1">
      <c r="A127" s="333"/>
      <c r="B127" s="334"/>
      <c r="C127" s="334"/>
      <c r="D127" s="333"/>
      <c r="E127" s="333"/>
      <c r="F127" s="392"/>
      <c r="G127" s="377"/>
      <c r="H127" s="377"/>
      <c r="I127" s="359"/>
    </row>
    <row r="128" spans="1:9">
      <c r="I128" s="359"/>
    </row>
    <row r="129" spans="1:9" s="360" customFormat="1">
      <c r="A129" s="333"/>
      <c r="B129" s="334"/>
      <c r="C129" s="334"/>
      <c r="D129" s="333"/>
      <c r="E129" s="333"/>
      <c r="F129" s="392"/>
      <c r="G129" s="377"/>
      <c r="H129" s="377"/>
      <c r="I129" s="359"/>
    </row>
    <row r="130" spans="1:9">
      <c r="I130" s="359"/>
    </row>
    <row r="131" spans="1:9">
      <c r="I131" s="359"/>
    </row>
    <row r="132" spans="1:9">
      <c r="I132" s="359"/>
    </row>
    <row r="133" spans="1:9">
      <c r="I133" s="359"/>
    </row>
    <row r="134" spans="1:9">
      <c r="I134" s="359"/>
    </row>
    <row r="135" spans="1:9">
      <c r="I135" s="359"/>
    </row>
    <row r="136" spans="1:9">
      <c r="I136" s="359"/>
    </row>
    <row r="137" spans="1:9">
      <c r="I137" s="359"/>
    </row>
    <row r="138" spans="1:9">
      <c r="I138" s="359"/>
    </row>
    <row r="139" spans="1:9">
      <c r="I139" s="359"/>
    </row>
    <row r="140" spans="1:9">
      <c r="I140" s="359"/>
    </row>
    <row r="141" spans="1:9">
      <c r="I141" s="359"/>
    </row>
    <row r="142" spans="1:9">
      <c r="I142" s="359"/>
    </row>
    <row r="143" spans="1:9">
      <c r="I143" s="359"/>
    </row>
    <row r="144" spans="1:9">
      <c r="I144" s="359"/>
    </row>
    <row r="145" spans="9:9">
      <c r="I145" s="359"/>
    </row>
    <row r="146" spans="9:9">
      <c r="I146" s="359"/>
    </row>
    <row r="147" spans="9:9">
      <c r="I147" s="359"/>
    </row>
    <row r="148" spans="9:9">
      <c r="I148" s="359"/>
    </row>
    <row r="149" spans="9:9">
      <c r="I149" s="359"/>
    </row>
    <row r="150" spans="9:9">
      <c r="I150" s="359"/>
    </row>
    <row r="151" spans="9:9">
      <c r="I151" s="359"/>
    </row>
    <row r="152" spans="9:9">
      <c r="I152" s="359"/>
    </row>
    <row r="153" spans="9:9">
      <c r="I153" s="359"/>
    </row>
    <row r="154" spans="9:9">
      <c r="I154" s="359"/>
    </row>
    <row r="155" spans="9:9">
      <c r="I155" s="359"/>
    </row>
    <row r="156" spans="9:9">
      <c r="I156" s="359"/>
    </row>
    <row r="157" spans="9:9">
      <c r="I157" s="359"/>
    </row>
    <row r="158" spans="9:9">
      <c r="I158" s="359"/>
    </row>
    <row r="159" spans="9:9">
      <c r="I159" s="359"/>
    </row>
    <row r="160" spans="9:9">
      <c r="I160" s="359"/>
    </row>
    <row r="161" spans="9:9">
      <c r="I161" s="359"/>
    </row>
    <row r="162" spans="9:9">
      <c r="I162" s="359"/>
    </row>
    <row r="163" spans="9:9">
      <c r="I163" s="359"/>
    </row>
    <row r="164" spans="9:9">
      <c r="I164" s="359"/>
    </row>
    <row r="165" spans="9:9">
      <c r="I165" s="359"/>
    </row>
    <row r="166" spans="9:9">
      <c r="I166" s="359"/>
    </row>
    <row r="167" spans="9:9">
      <c r="I167" s="359"/>
    </row>
    <row r="168" spans="9:9">
      <c r="I168" s="359"/>
    </row>
    <row r="169" spans="9:9">
      <c r="I169" s="359"/>
    </row>
    <row r="171" spans="9:9">
      <c r="I171" s="360"/>
    </row>
    <row r="172" spans="9:9">
      <c r="I172" s="360"/>
    </row>
    <row r="173" spans="9:9">
      <c r="I173" s="360"/>
    </row>
    <row r="174" spans="9:9">
      <c r="I174" s="360"/>
    </row>
    <row r="175" spans="9:9">
      <c r="I175" s="360"/>
    </row>
    <row r="176" spans="9:9">
      <c r="I176" s="360"/>
    </row>
    <row r="177" spans="9:9">
      <c r="I177" s="360"/>
    </row>
    <row r="178" spans="9:9">
      <c r="I178" s="360"/>
    </row>
    <row r="179" spans="9:9">
      <c r="I179" s="360"/>
    </row>
    <row r="180" spans="9:9">
      <c r="I180" s="360"/>
    </row>
    <row r="181" spans="9:9">
      <c r="I181" s="360"/>
    </row>
    <row r="182" spans="9:9">
      <c r="I182" s="360"/>
    </row>
    <row r="183" spans="9:9">
      <c r="I183" s="360"/>
    </row>
    <row r="185" spans="9:9">
      <c r="I185" s="360"/>
    </row>
  </sheetData>
  <mergeCells count="4">
    <mergeCell ref="E6:F6"/>
    <mergeCell ref="E7:F7"/>
    <mergeCell ref="B10:H11"/>
    <mergeCell ref="G74:H74"/>
  </mergeCells>
  <pageMargins left="0.7" right="0.7" top="0.78740157499999996" bottom="0.78740157499999996" header="0.3" footer="0.3"/>
  <pageSetup paperSize="9" scale="6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7F862-D3EF-4EC7-BA44-51F2940865E9}">
  <dimension ref="A1:H82"/>
  <sheetViews>
    <sheetView view="pageBreakPreview" zoomScale="115" zoomScaleNormal="100" zoomScaleSheetLayoutView="115" workbookViewId="0">
      <selection activeCell="D17" sqref="D17"/>
    </sheetView>
  </sheetViews>
  <sheetFormatPr defaultRowHeight="14.4"/>
  <cols>
    <col min="1" max="1" width="0.88671875" style="333" customWidth="1"/>
    <col min="2" max="2" width="6.109375" style="334" customWidth="1"/>
    <col min="3" max="3" width="4.88671875" style="334" customWidth="1"/>
    <col min="4" max="4" width="73" style="333" bestFit="1" customWidth="1"/>
    <col min="5" max="5" width="7.33203125" style="333" customWidth="1"/>
    <col min="6" max="6" width="12.6640625" style="392" customWidth="1"/>
    <col min="7" max="7" width="15.109375" style="377" customWidth="1"/>
    <col min="8" max="8" width="20" style="377" bestFit="1" customWidth="1"/>
  </cols>
  <sheetData>
    <row r="1" spans="1:8" ht="15" thickBot="1"/>
    <row r="2" spans="1:8">
      <c r="B2" s="335"/>
      <c r="C2" s="336"/>
      <c r="D2" s="337"/>
      <c r="E2" s="429"/>
      <c r="F2" s="430"/>
      <c r="G2" s="431"/>
      <c r="H2" s="432"/>
    </row>
    <row r="3" spans="1:8">
      <c r="B3" s="338"/>
      <c r="C3" s="339"/>
      <c r="D3" s="340"/>
      <c r="E3" s="341" t="s">
        <v>57</v>
      </c>
      <c r="F3" s="342"/>
      <c r="G3" s="343"/>
      <c r="H3" s="344"/>
    </row>
    <row r="4" spans="1:8">
      <c r="B4" s="338"/>
      <c r="C4" s="339"/>
      <c r="D4" s="340"/>
      <c r="E4" s="345" t="s">
        <v>58</v>
      </c>
      <c r="F4" s="342"/>
      <c r="G4" s="346"/>
      <c r="H4" s="347" t="s">
        <v>50</v>
      </c>
    </row>
    <row r="5" spans="1:8">
      <c r="B5" s="338"/>
      <c r="C5" s="339"/>
      <c r="D5" s="340"/>
      <c r="E5" s="345" t="s">
        <v>51</v>
      </c>
      <c r="F5" s="342"/>
      <c r="G5" s="346"/>
      <c r="H5" s="347" t="s">
        <v>52</v>
      </c>
    </row>
    <row r="6" spans="1:8">
      <c r="B6" s="338"/>
      <c r="C6" s="339"/>
      <c r="D6" s="340"/>
      <c r="E6" s="569" t="s">
        <v>118</v>
      </c>
      <c r="F6" s="569"/>
      <c r="G6" s="348"/>
      <c r="H6" s="349" t="s">
        <v>0</v>
      </c>
    </row>
    <row r="7" spans="1:8">
      <c r="B7" s="433"/>
      <c r="C7" s="434"/>
      <c r="D7" s="435"/>
      <c r="E7" s="569"/>
      <c r="F7" s="569"/>
      <c r="G7" s="350"/>
      <c r="H7" s="351"/>
    </row>
    <row r="8" spans="1:8" ht="15" thickBot="1">
      <c r="B8" s="436"/>
      <c r="C8" s="437"/>
      <c r="D8" s="437"/>
      <c r="E8" s="437"/>
      <c r="F8" s="438"/>
      <c r="G8" s="352"/>
      <c r="H8" s="353"/>
    </row>
    <row r="9" spans="1:8" ht="18" thickBot="1">
      <c r="B9" s="354"/>
      <c r="C9" s="354"/>
    </row>
    <row r="10" spans="1:8">
      <c r="A10" s="355"/>
      <c r="B10" s="563" t="s">
        <v>516</v>
      </c>
      <c r="C10" s="570"/>
      <c r="D10" s="570"/>
      <c r="E10" s="570"/>
      <c r="F10" s="570"/>
      <c r="G10" s="570"/>
      <c r="H10" s="571"/>
    </row>
    <row r="11" spans="1:8" ht="15" thickBot="1">
      <c r="A11" s="355"/>
      <c r="B11" s="572"/>
      <c r="C11" s="573"/>
      <c r="D11" s="573"/>
      <c r="E11" s="573"/>
      <c r="F11" s="573"/>
      <c r="G11" s="573"/>
      <c r="H11" s="574"/>
    </row>
    <row r="12" spans="1:8" ht="15" thickBot="1">
      <c r="D12" s="356"/>
      <c r="E12" s="356"/>
      <c r="F12" s="393"/>
    </row>
    <row r="13" spans="1:8" ht="26.4">
      <c r="B13" s="403" t="s">
        <v>1</v>
      </c>
      <c r="C13" s="404" t="s">
        <v>61</v>
      </c>
      <c r="D13" s="404" t="s">
        <v>2</v>
      </c>
      <c r="E13" s="405" t="s">
        <v>3</v>
      </c>
      <c r="F13" s="406" t="s">
        <v>517</v>
      </c>
      <c r="G13" s="407" t="s">
        <v>518</v>
      </c>
      <c r="H13" s="408" t="s">
        <v>519</v>
      </c>
    </row>
    <row r="14" spans="1:8">
      <c r="B14" s="375"/>
      <c r="C14" s="357"/>
      <c r="D14" s="357" t="s">
        <v>520</v>
      </c>
      <c r="E14" s="357"/>
      <c r="F14" s="395"/>
      <c r="G14" s="380"/>
      <c r="H14" s="381"/>
    </row>
    <row r="15" spans="1:8">
      <c r="B15" s="376"/>
      <c r="C15" s="358"/>
      <c r="D15" s="358" t="s">
        <v>527</v>
      </c>
      <c r="E15" s="358"/>
      <c r="F15" s="396"/>
      <c r="G15" s="382"/>
      <c r="H15" s="383">
        <f>SUM(H16:H20)</f>
        <v>0</v>
      </c>
    </row>
    <row r="16" spans="1:8">
      <c r="B16" s="412">
        <v>1</v>
      </c>
      <c r="C16" s="413"/>
      <c r="D16" s="413" t="s">
        <v>522</v>
      </c>
      <c r="E16" s="414" t="s">
        <v>523</v>
      </c>
      <c r="F16" s="415">
        <v>1</v>
      </c>
      <c r="G16" s="416"/>
      <c r="H16" s="384">
        <f>F16*G16</f>
        <v>0</v>
      </c>
    </row>
    <row r="17" spans="2:8">
      <c r="B17" s="412">
        <f t="shared" ref="B17:B20" si="0">+B16+1</f>
        <v>2</v>
      </c>
      <c r="C17" s="413"/>
      <c r="D17" s="413" t="s">
        <v>524</v>
      </c>
      <c r="E17" s="414" t="s">
        <v>523</v>
      </c>
      <c r="F17" s="417">
        <v>1</v>
      </c>
      <c r="G17" s="416"/>
      <c r="H17" s="384">
        <f>G17*F17</f>
        <v>0</v>
      </c>
    </row>
    <row r="18" spans="2:8">
      <c r="B18" s="412">
        <f t="shared" si="0"/>
        <v>3</v>
      </c>
      <c r="C18" s="413"/>
      <c r="D18" s="413" t="s">
        <v>525</v>
      </c>
      <c r="E18" s="414" t="s">
        <v>523</v>
      </c>
      <c r="F18" s="417">
        <v>1</v>
      </c>
      <c r="G18" s="416"/>
      <c r="H18" s="384">
        <f>G18*F18</f>
        <v>0</v>
      </c>
    </row>
    <row r="19" spans="2:8">
      <c r="B19" s="412">
        <f t="shared" si="0"/>
        <v>4</v>
      </c>
      <c r="C19" s="413"/>
      <c r="D19" s="413" t="s">
        <v>576</v>
      </c>
      <c r="E19" s="414" t="s">
        <v>523</v>
      </c>
      <c r="F19" s="415">
        <v>1</v>
      </c>
      <c r="G19" s="416"/>
      <c r="H19" s="384">
        <f t="shared" ref="H19" si="1">G19*F19</f>
        <v>0</v>
      </c>
    </row>
    <row r="20" spans="2:8">
      <c r="B20" s="412">
        <f t="shared" si="0"/>
        <v>5</v>
      </c>
      <c r="C20" s="413"/>
      <c r="D20" s="413" t="s">
        <v>526</v>
      </c>
      <c r="E20" s="414" t="s">
        <v>523</v>
      </c>
      <c r="F20" s="415">
        <v>1</v>
      </c>
      <c r="G20" s="416"/>
      <c r="H20" s="384">
        <f>G20*F20</f>
        <v>0</v>
      </c>
    </row>
    <row r="21" spans="2:8">
      <c r="B21" s="376"/>
      <c r="C21" s="358"/>
      <c r="D21" s="358" t="s">
        <v>533</v>
      </c>
      <c r="E21" s="358"/>
      <c r="F21" s="396"/>
      <c r="G21" s="382"/>
      <c r="H21" s="383">
        <f>SUM(H22:H25)</f>
        <v>0</v>
      </c>
    </row>
    <row r="22" spans="2:8" ht="24">
      <c r="B22" s="412">
        <v>6</v>
      </c>
      <c r="C22" s="413"/>
      <c r="D22" s="413" t="s">
        <v>529</v>
      </c>
      <c r="E22" s="414" t="s">
        <v>523</v>
      </c>
      <c r="F22" s="418">
        <v>1</v>
      </c>
      <c r="G22" s="416"/>
      <c r="H22" s="384">
        <f>F22*G22</f>
        <v>0</v>
      </c>
    </row>
    <row r="23" spans="2:8">
      <c r="B23" s="412">
        <f t="shared" ref="B23:B25" si="2">+B22+1</f>
        <v>7</v>
      </c>
      <c r="C23" s="413"/>
      <c r="D23" s="413" t="s">
        <v>530</v>
      </c>
      <c r="E23" s="414" t="s">
        <v>14</v>
      </c>
      <c r="F23" s="418">
        <v>1</v>
      </c>
      <c r="G23" s="416"/>
      <c r="H23" s="384">
        <f t="shared" ref="H23:H24" si="3">G23*F23</f>
        <v>0</v>
      </c>
    </row>
    <row r="24" spans="2:8">
      <c r="B24" s="412">
        <f t="shared" si="2"/>
        <v>8</v>
      </c>
      <c r="C24" s="413"/>
      <c r="D24" s="413" t="s">
        <v>531</v>
      </c>
      <c r="E24" s="414" t="s">
        <v>523</v>
      </c>
      <c r="F24" s="418">
        <v>1</v>
      </c>
      <c r="G24" s="416"/>
      <c r="H24" s="384">
        <f t="shared" si="3"/>
        <v>0</v>
      </c>
    </row>
    <row r="25" spans="2:8">
      <c r="B25" s="412">
        <f t="shared" si="2"/>
        <v>9</v>
      </c>
      <c r="C25" s="413"/>
      <c r="D25" s="413" t="s">
        <v>532</v>
      </c>
      <c r="E25" s="414" t="s">
        <v>523</v>
      </c>
      <c r="F25" s="418">
        <v>1</v>
      </c>
      <c r="G25" s="416"/>
      <c r="H25" s="384">
        <f>F25*G25</f>
        <v>0</v>
      </c>
    </row>
    <row r="26" spans="2:8">
      <c r="B26" s="376"/>
      <c r="C26" s="358"/>
      <c r="D26" s="358" t="s">
        <v>541</v>
      </c>
      <c r="E26" s="358"/>
      <c r="F26" s="396"/>
      <c r="G26" s="382"/>
      <c r="H26" s="383">
        <f>SUM(H27:H32)</f>
        <v>0</v>
      </c>
    </row>
    <row r="27" spans="2:8">
      <c r="B27" s="412">
        <v>10</v>
      </c>
      <c r="C27" s="413"/>
      <c r="D27" s="413" t="s">
        <v>524</v>
      </c>
      <c r="E27" s="414" t="s">
        <v>14</v>
      </c>
      <c r="F27" s="418">
        <v>3</v>
      </c>
      <c r="G27" s="416"/>
      <c r="H27" s="384">
        <f t="shared" ref="H27:H31" si="4">G27*F27</f>
        <v>0</v>
      </c>
    </row>
    <row r="28" spans="2:8">
      <c r="B28" s="412">
        <f t="shared" ref="B28:B32" si="5">+B27+1</f>
        <v>11</v>
      </c>
      <c r="C28" s="413"/>
      <c r="D28" s="413" t="s">
        <v>535</v>
      </c>
      <c r="E28" s="414" t="s">
        <v>14</v>
      </c>
      <c r="F28" s="418">
        <v>1</v>
      </c>
      <c r="G28" s="416"/>
      <c r="H28" s="384">
        <f t="shared" si="4"/>
        <v>0</v>
      </c>
    </row>
    <row r="29" spans="2:8">
      <c r="B29" s="412">
        <f t="shared" si="5"/>
        <v>12</v>
      </c>
      <c r="C29" s="413"/>
      <c r="D29" s="413" t="s">
        <v>536</v>
      </c>
      <c r="E29" s="414" t="s">
        <v>14</v>
      </c>
      <c r="F29" s="418">
        <v>1</v>
      </c>
      <c r="G29" s="416"/>
      <c r="H29" s="384">
        <f t="shared" si="4"/>
        <v>0</v>
      </c>
    </row>
    <row r="30" spans="2:8">
      <c r="B30" s="412">
        <f t="shared" si="5"/>
        <v>13</v>
      </c>
      <c r="C30" s="413"/>
      <c r="D30" s="413" t="s">
        <v>537</v>
      </c>
      <c r="E30" s="414" t="s">
        <v>14</v>
      </c>
      <c r="F30" s="418">
        <v>4</v>
      </c>
      <c r="G30" s="416"/>
      <c r="H30" s="384">
        <f t="shared" si="4"/>
        <v>0</v>
      </c>
    </row>
    <row r="31" spans="2:8">
      <c r="B31" s="412">
        <f t="shared" si="5"/>
        <v>14</v>
      </c>
      <c r="C31" s="413"/>
      <c r="D31" s="413" t="s">
        <v>539</v>
      </c>
      <c r="E31" s="414" t="s">
        <v>14</v>
      </c>
      <c r="F31" s="418">
        <v>5</v>
      </c>
      <c r="G31" s="416"/>
      <c r="H31" s="384">
        <f t="shared" si="4"/>
        <v>0</v>
      </c>
    </row>
    <row r="32" spans="2:8">
      <c r="B32" s="412">
        <f t="shared" si="5"/>
        <v>15</v>
      </c>
      <c r="C32" s="413"/>
      <c r="D32" s="413" t="s">
        <v>540</v>
      </c>
      <c r="E32" s="414" t="s">
        <v>523</v>
      </c>
      <c r="F32" s="418">
        <v>1</v>
      </c>
      <c r="G32" s="416"/>
      <c r="H32" s="384">
        <f>F32*G32</f>
        <v>0</v>
      </c>
    </row>
    <row r="33" spans="2:8">
      <c r="B33" s="376"/>
      <c r="C33" s="358"/>
      <c r="D33" s="358" t="s">
        <v>549</v>
      </c>
      <c r="E33" s="358"/>
      <c r="F33" s="396"/>
      <c r="G33" s="382"/>
      <c r="H33" s="383">
        <f>SUM(H34:H40)</f>
        <v>0</v>
      </c>
    </row>
    <row r="34" spans="2:8">
      <c r="B34" s="412">
        <v>16</v>
      </c>
      <c r="C34" s="413"/>
      <c r="D34" s="419" t="s">
        <v>543</v>
      </c>
      <c r="E34" s="414" t="s">
        <v>257</v>
      </c>
      <c r="F34" s="415">
        <v>33</v>
      </c>
      <c r="G34" s="416"/>
      <c r="H34" s="384">
        <f t="shared" ref="H34:H40" si="6">F34*G34</f>
        <v>0</v>
      </c>
    </row>
    <row r="35" spans="2:8">
      <c r="B35" s="412">
        <f t="shared" ref="B35:B40" si="7">+B34+1</f>
        <v>17</v>
      </c>
      <c r="C35" s="413"/>
      <c r="D35" s="419" t="s">
        <v>544</v>
      </c>
      <c r="E35" s="414" t="s">
        <v>257</v>
      </c>
      <c r="F35" s="415">
        <v>9</v>
      </c>
      <c r="G35" s="416"/>
      <c r="H35" s="384">
        <f t="shared" si="6"/>
        <v>0</v>
      </c>
    </row>
    <row r="36" spans="2:8">
      <c r="B36" s="412">
        <f t="shared" si="7"/>
        <v>18</v>
      </c>
      <c r="C36" s="413"/>
      <c r="D36" s="419" t="s">
        <v>545</v>
      </c>
      <c r="E36" s="414" t="s">
        <v>257</v>
      </c>
      <c r="F36" s="415">
        <v>20</v>
      </c>
      <c r="G36" s="416"/>
      <c r="H36" s="384">
        <f t="shared" si="6"/>
        <v>0</v>
      </c>
    </row>
    <row r="37" spans="2:8">
      <c r="B37" s="412">
        <f t="shared" si="7"/>
        <v>19</v>
      </c>
      <c r="C37" s="413"/>
      <c r="D37" s="419" t="s">
        <v>578</v>
      </c>
      <c r="E37" s="414" t="s">
        <v>257</v>
      </c>
      <c r="F37" s="415">
        <v>12</v>
      </c>
      <c r="G37" s="416"/>
      <c r="H37" s="384">
        <f t="shared" si="6"/>
        <v>0</v>
      </c>
    </row>
    <row r="38" spans="2:8">
      <c r="B38" s="412">
        <f t="shared" si="7"/>
        <v>20</v>
      </c>
      <c r="C38" s="413"/>
      <c r="D38" s="419" t="s">
        <v>546</v>
      </c>
      <c r="E38" s="414" t="s">
        <v>257</v>
      </c>
      <c r="F38" s="415">
        <v>20</v>
      </c>
      <c r="G38" s="416"/>
      <c r="H38" s="384">
        <f t="shared" si="6"/>
        <v>0</v>
      </c>
    </row>
    <row r="39" spans="2:8">
      <c r="B39" s="412">
        <f t="shared" si="7"/>
        <v>21</v>
      </c>
      <c r="C39" s="413"/>
      <c r="D39" s="419" t="s">
        <v>547</v>
      </c>
      <c r="E39" s="414" t="s">
        <v>257</v>
      </c>
      <c r="F39" s="415">
        <v>10</v>
      </c>
      <c r="G39" s="416"/>
      <c r="H39" s="384">
        <f t="shared" si="6"/>
        <v>0</v>
      </c>
    </row>
    <row r="40" spans="2:8">
      <c r="B40" s="412">
        <f t="shared" si="7"/>
        <v>22</v>
      </c>
      <c r="C40" s="413"/>
      <c r="D40" s="413" t="s">
        <v>548</v>
      </c>
      <c r="E40" s="414" t="s">
        <v>523</v>
      </c>
      <c r="F40" s="418">
        <v>1</v>
      </c>
      <c r="G40" s="416"/>
      <c r="H40" s="384">
        <f t="shared" si="6"/>
        <v>0</v>
      </c>
    </row>
    <row r="41" spans="2:8">
      <c r="B41" s="376"/>
      <c r="C41" s="358"/>
      <c r="D41" s="358" t="s">
        <v>560</v>
      </c>
      <c r="E41" s="358"/>
      <c r="F41" s="396"/>
      <c r="G41" s="382"/>
      <c r="H41" s="383">
        <f>SUM(H42:H51)</f>
        <v>0</v>
      </c>
    </row>
    <row r="42" spans="2:8">
      <c r="B42" s="412">
        <v>23</v>
      </c>
      <c r="C42" s="413"/>
      <c r="D42" s="413" t="s">
        <v>551</v>
      </c>
      <c r="E42" s="414" t="s">
        <v>14</v>
      </c>
      <c r="F42" s="417">
        <v>4</v>
      </c>
      <c r="G42" s="416"/>
      <c r="H42" s="384">
        <f t="shared" ref="H42:H49" si="8">G42*F42</f>
        <v>0</v>
      </c>
    </row>
    <row r="43" spans="2:8">
      <c r="B43" s="412">
        <f t="shared" ref="B43:B51" si="9">+B42+1</f>
        <v>24</v>
      </c>
      <c r="C43" s="413"/>
      <c r="D43" s="413" t="s">
        <v>552</v>
      </c>
      <c r="E43" s="414" t="s">
        <v>14</v>
      </c>
      <c r="F43" s="417">
        <v>6</v>
      </c>
      <c r="G43" s="416"/>
      <c r="H43" s="384">
        <f t="shared" si="8"/>
        <v>0</v>
      </c>
    </row>
    <row r="44" spans="2:8">
      <c r="B44" s="412">
        <f t="shared" si="9"/>
        <v>25</v>
      </c>
      <c r="C44" s="413"/>
      <c r="D44" s="413" t="s">
        <v>553</v>
      </c>
      <c r="E44" s="414" t="s">
        <v>14</v>
      </c>
      <c r="F44" s="417">
        <f>(F42+F43)*4</f>
        <v>40</v>
      </c>
      <c r="G44" s="416"/>
      <c r="H44" s="384">
        <f t="shared" si="8"/>
        <v>0</v>
      </c>
    </row>
    <row r="45" spans="2:8">
      <c r="B45" s="412">
        <f t="shared" si="9"/>
        <v>26</v>
      </c>
      <c r="C45" s="413"/>
      <c r="D45" s="413" t="s">
        <v>554</v>
      </c>
      <c r="E45" s="414" t="s">
        <v>14</v>
      </c>
      <c r="F45" s="417">
        <v>20</v>
      </c>
      <c r="G45" s="416"/>
      <c r="H45" s="384">
        <f t="shared" si="8"/>
        <v>0</v>
      </c>
    </row>
    <row r="46" spans="2:8">
      <c r="B46" s="412">
        <f t="shared" si="9"/>
        <v>27</v>
      </c>
      <c r="C46" s="413"/>
      <c r="D46" s="413" t="s">
        <v>555</v>
      </c>
      <c r="E46" s="414" t="s">
        <v>14</v>
      </c>
      <c r="F46" s="417">
        <v>30</v>
      </c>
      <c r="G46" s="416"/>
      <c r="H46" s="384">
        <f t="shared" si="8"/>
        <v>0</v>
      </c>
    </row>
    <row r="47" spans="2:8">
      <c r="B47" s="412">
        <f t="shared" si="9"/>
        <v>28</v>
      </c>
      <c r="C47" s="413"/>
      <c r="D47" s="413" t="s">
        <v>556</v>
      </c>
      <c r="E47" s="414" t="s">
        <v>14</v>
      </c>
      <c r="F47" s="417">
        <v>36</v>
      </c>
      <c r="G47" s="416"/>
      <c r="H47" s="384">
        <f t="shared" si="8"/>
        <v>0</v>
      </c>
    </row>
    <row r="48" spans="2:8">
      <c r="B48" s="412">
        <f t="shared" si="9"/>
        <v>29</v>
      </c>
      <c r="C48" s="413"/>
      <c r="D48" s="413" t="s">
        <v>557</v>
      </c>
      <c r="E48" s="414" t="s">
        <v>14</v>
      </c>
      <c r="F48" s="417">
        <v>2</v>
      </c>
      <c r="G48" s="416"/>
      <c r="H48" s="384">
        <f t="shared" si="8"/>
        <v>0</v>
      </c>
    </row>
    <row r="49" spans="1:8">
      <c r="B49" s="412">
        <f t="shared" si="9"/>
        <v>30</v>
      </c>
      <c r="C49" s="413"/>
      <c r="D49" s="413" t="s">
        <v>561</v>
      </c>
      <c r="E49" s="414" t="s">
        <v>257</v>
      </c>
      <c r="F49" s="417">
        <v>12</v>
      </c>
      <c r="G49" s="416"/>
      <c r="H49" s="384">
        <f t="shared" si="8"/>
        <v>0</v>
      </c>
    </row>
    <row r="50" spans="1:8">
      <c r="B50" s="412">
        <f t="shared" si="9"/>
        <v>31</v>
      </c>
      <c r="C50" s="413"/>
      <c r="D50" s="413" t="s">
        <v>540</v>
      </c>
      <c r="E50" s="414" t="s">
        <v>523</v>
      </c>
      <c r="F50" s="418">
        <v>1</v>
      </c>
      <c r="G50" s="416"/>
      <c r="H50" s="384">
        <f>F50*G50</f>
        <v>0</v>
      </c>
    </row>
    <row r="51" spans="1:8">
      <c r="B51" s="412">
        <f t="shared" si="9"/>
        <v>32</v>
      </c>
      <c r="C51" s="413"/>
      <c r="D51" s="413" t="s">
        <v>559</v>
      </c>
      <c r="E51" s="414" t="s">
        <v>523</v>
      </c>
      <c r="F51" s="418">
        <v>1</v>
      </c>
      <c r="G51" s="416"/>
      <c r="H51" s="384">
        <f>F51*G51</f>
        <v>0</v>
      </c>
    </row>
    <row r="52" spans="1:8">
      <c r="A52" s="359"/>
      <c r="B52" s="376"/>
      <c r="C52" s="358"/>
      <c r="D52" s="358" t="s">
        <v>570</v>
      </c>
      <c r="E52" s="358"/>
      <c r="F52" s="396"/>
      <c r="G52" s="382"/>
      <c r="H52" s="383">
        <f>SUM(H53:H60)</f>
        <v>0</v>
      </c>
    </row>
    <row r="53" spans="1:8" ht="24">
      <c r="A53" s="359"/>
      <c r="B53" s="412">
        <v>33</v>
      </c>
      <c r="C53" s="413"/>
      <c r="D53" s="413" t="s">
        <v>563</v>
      </c>
      <c r="E53" s="414" t="s">
        <v>14</v>
      </c>
      <c r="F53" s="417">
        <v>7</v>
      </c>
      <c r="G53" s="416"/>
      <c r="H53" s="384">
        <f>G53*F53</f>
        <v>0</v>
      </c>
    </row>
    <row r="54" spans="1:8" ht="24">
      <c r="A54" s="359"/>
      <c r="B54" s="412">
        <f t="shared" ref="B54:B60" si="10">+B53+1</f>
        <v>34</v>
      </c>
      <c r="C54" s="413"/>
      <c r="D54" s="413" t="s">
        <v>564</v>
      </c>
      <c r="E54" s="414" t="s">
        <v>14</v>
      </c>
      <c r="F54" s="417">
        <v>4</v>
      </c>
      <c r="G54" s="416"/>
      <c r="H54" s="384">
        <f t="shared" ref="H54:H60" si="11">F54*G54</f>
        <v>0</v>
      </c>
    </row>
    <row r="55" spans="1:8">
      <c r="A55" s="359"/>
      <c r="B55" s="412">
        <f t="shared" si="10"/>
        <v>35</v>
      </c>
      <c r="C55" s="413"/>
      <c r="D55" s="413" t="s">
        <v>565</v>
      </c>
      <c r="E55" s="414" t="s">
        <v>14</v>
      </c>
      <c r="F55" s="417">
        <v>11</v>
      </c>
      <c r="G55" s="416"/>
      <c r="H55" s="384">
        <f t="shared" si="11"/>
        <v>0</v>
      </c>
    </row>
    <row r="56" spans="1:8" ht="24">
      <c r="A56" s="359"/>
      <c r="B56" s="412">
        <f t="shared" si="10"/>
        <v>36</v>
      </c>
      <c r="C56" s="413"/>
      <c r="D56" s="413" t="s">
        <v>566</v>
      </c>
      <c r="E56" s="414" t="s">
        <v>14</v>
      </c>
      <c r="F56" s="418">
        <v>2</v>
      </c>
      <c r="G56" s="416"/>
      <c r="H56" s="384">
        <f t="shared" si="11"/>
        <v>0</v>
      </c>
    </row>
    <row r="57" spans="1:8" ht="24">
      <c r="A57" s="359"/>
      <c r="B57" s="412">
        <f t="shared" si="10"/>
        <v>37</v>
      </c>
      <c r="C57" s="413"/>
      <c r="D57" s="413" t="s">
        <v>567</v>
      </c>
      <c r="E57" s="414" t="s">
        <v>14</v>
      </c>
      <c r="F57" s="418">
        <v>3</v>
      </c>
      <c r="G57" s="416"/>
      <c r="H57" s="384">
        <f t="shared" si="11"/>
        <v>0</v>
      </c>
    </row>
    <row r="58" spans="1:8">
      <c r="A58" s="359"/>
      <c r="B58" s="412">
        <f t="shared" si="10"/>
        <v>38</v>
      </c>
      <c r="C58" s="413"/>
      <c r="D58" s="413" t="s">
        <v>568</v>
      </c>
      <c r="E58" s="414" t="s">
        <v>523</v>
      </c>
      <c r="F58" s="418">
        <v>1</v>
      </c>
      <c r="G58" s="416"/>
      <c r="H58" s="384">
        <f t="shared" si="11"/>
        <v>0</v>
      </c>
    </row>
    <row r="59" spans="1:8">
      <c r="A59" s="359"/>
      <c r="B59" s="412">
        <f t="shared" si="10"/>
        <v>39</v>
      </c>
      <c r="C59" s="413"/>
      <c r="D59" s="413" t="s">
        <v>569</v>
      </c>
      <c r="E59" s="414" t="s">
        <v>523</v>
      </c>
      <c r="F59" s="418">
        <v>1</v>
      </c>
      <c r="G59" s="416"/>
      <c r="H59" s="384">
        <f t="shared" si="11"/>
        <v>0</v>
      </c>
    </row>
    <row r="60" spans="1:8">
      <c r="A60" s="359"/>
      <c r="B60" s="412">
        <f t="shared" si="10"/>
        <v>40</v>
      </c>
      <c r="C60" s="413"/>
      <c r="D60" s="413" t="s">
        <v>540</v>
      </c>
      <c r="E60" s="414" t="s">
        <v>523</v>
      </c>
      <c r="F60" s="418">
        <v>1</v>
      </c>
      <c r="G60" s="416"/>
      <c r="H60" s="384">
        <f t="shared" si="11"/>
        <v>0</v>
      </c>
    </row>
    <row r="61" spans="1:8">
      <c r="A61" s="359"/>
      <c r="B61" s="376"/>
      <c r="C61" s="358"/>
      <c r="D61" s="358" t="s">
        <v>571</v>
      </c>
      <c r="E61" s="358"/>
      <c r="F61" s="396"/>
      <c r="G61" s="382"/>
      <c r="H61" s="383">
        <f>SUM(H62:H70)</f>
        <v>0</v>
      </c>
    </row>
    <row r="62" spans="1:8">
      <c r="A62" s="359"/>
      <c r="B62" s="412">
        <f>+B60+1</f>
        <v>41</v>
      </c>
      <c r="C62" s="413"/>
      <c r="D62" s="420" t="s">
        <v>262</v>
      </c>
      <c r="E62" s="414" t="s">
        <v>523</v>
      </c>
      <c r="F62" s="418">
        <v>1</v>
      </c>
      <c r="G62" s="416"/>
      <c r="H62" s="421">
        <f t="shared" ref="H62:H70" si="12">F62*G62</f>
        <v>0</v>
      </c>
    </row>
    <row r="63" spans="1:8">
      <c r="A63" s="359"/>
      <c r="B63" s="412">
        <f t="shared" ref="B63:B70" si="13">+B62+1</f>
        <v>42</v>
      </c>
      <c r="C63" s="413"/>
      <c r="D63" s="420" t="s">
        <v>263</v>
      </c>
      <c r="E63" s="414" t="s">
        <v>523</v>
      </c>
      <c r="F63" s="418">
        <v>1</v>
      </c>
      <c r="G63" s="416"/>
      <c r="H63" s="421">
        <f t="shared" si="12"/>
        <v>0</v>
      </c>
    </row>
    <row r="64" spans="1:8">
      <c r="A64" s="359"/>
      <c r="B64" s="412">
        <f t="shared" si="13"/>
        <v>43</v>
      </c>
      <c r="C64" s="413"/>
      <c r="D64" s="420" t="s">
        <v>572</v>
      </c>
      <c r="E64" s="414" t="s">
        <v>523</v>
      </c>
      <c r="F64" s="418">
        <v>1</v>
      </c>
      <c r="G64" s="416"/>
      <c r="H64" s="421">
        <f t="shared" si="12"/>
        <v>0</v>
      </c>
    </row>
    <row r="65" spans="1:8">
      <c r="A65" s="359"/>
      <c r="B65" s="412">
        <f t="shared" si="13"/>
        <v>44</v>
      </c>
      <c r="C65" s="413"/>
      <c r="D65" s="422" t="s">
        <v>573</v>
      </c>
      <c r="E65" s="414" t="s">
        <v>523</v>
      </c>
      <c r="F65" s="418">
        <v>1</v>
      </c>
      <c r="G65" s="416"/>
      <c r="H65" s="421">
        <f t="shared" si="12"/>
        <v>0</v>
      </c>
    </row>
    <row r="66" spans="1:8">
      <c r="A66" s="359"/>
      <c r="B66" s="412">
        <f t="shared" si="13"/>
        <v>45</v>
      </c>
      <c r="C66" s="413"/>
      <c r="D66" s="420" t="s">
        <v>574</v>
      </c>
      <c r="E66" s="414" t="s">
        <v>523</v>
      </c>
      <c r="F66" s="418">
        <v>1</v>
      </c>
      <c r="G66" s="416"/>
      <c r="H66" s="421">
        <f t="shared" si="12"/>
        <v>0</v>
      </c>
    </row>
    <row r="67" spans="1:8">
      <c r="A67" s="359"/>
      <c r="B67" s="412">
        <f t="shared" si="13"/>
        <v>46</v>
      </c>
      <c r="C67" s="413"/>
      <c r="D67" s="420" t="s">
        <v>268</v>
      </c>
      <c r="E67" s="414" t="s">
        <v>523</v>
      </c>
      <c r="F67" s="418">
        <v>1</v>
      </c>
      <c r="G67" s="416"/>
      <c r="H67" s="421">
        <f t="shared" si="12"/>
        <v>0</v>
      </c>
    </row>
    <row r="68" spans="1:8">
      <c r="A68" s="359"/>
      <c r="B68" s="412">
        <f t="shared" si="13"/>
        <v>47</v>
      </c>
      <c r="C68" s="413"/>
      <c r="D68" s="420" t="s">
        <v>269</v>
      </c>
      <c r="E68" s="414" t="s">
        <v>523</v>
      </c>
      <c r="F68" s="418">
        <v>1</v>
      </c>
      <c r="G68" s="416"/>
      <c r="H68" s="421">
        <f t="shared" si="12"/>
        <v>0</v>
      </c>
    </row>
    <row r="69" spans="1:8">
      <c r="A69" s="359"/>
      <c r="B69" s="412">
        <f t="shared" si="13"/>
        <v>48</v>
      </c>
      <c r="C69" s="413"/>
      <c r="D69" s="420" t="s">
        <v>270</v>
      </c>
      <c r="E69" s="414" t="s">
        <v>523</v>
      </c>
      <c r="F69" s="418">
        <v>1</v>
      </c>
      <c r="G69" s="416"/>
      <c r="H69" s="421">
        <f t="shared" si="12"/>
        <v>0</v>
      </c>
    </row>
    <row r="70" spans="1:8" ht="15" thickBot="1">
      <c r="A70" s="359"/>
      <c r="B70" s="423">
        <f t="shared" si="13"/>
        <v>49</v>
      </c>
      <c r="C70" s="424"/>
      <c r="D70" s="425" t="s">
        <v>271</v>
      </c>
      <c r="E70" s="426" t="s">
        <v>523</v>
      </c>
      <c r="F70" s="427">
        <v>1</v>
      </c>
      <c r="G70" s="496"/>
      <c r="H70" s="428">
        <f t="shared" si="12"/>
        <v>0</v>
      </c>
    </row>
    <row r="71" spans="1:8" ht="15" thickBot="1">
      <c r="A71" s="360"/>
      <c r="B71" s="373"/>
      <c r="C71" s="373"/>
      <c r="D71" s="374"/>
      <c r="E71" s="374"/>
      <c r="F71" s="397"/>
      <c r="G71" s="385"/>
      <c r="H71" s="386"/>
    </row>
    <row r="72" spans="1:8" ht="21.6" thickBot="1">
      <c r="A72" s="360"/>
      <c r="B72" s="361"/>
      <c r="C72" s="362"/>
      <c r="D72" s="19" t="s">
        <v>5</v>
      </c>
      <c r="E72" s="363"/>
      <c r="F72" s="398"/>
      <c r="G72" s="387"/>
      <c r="H72" s="146">
        <f>SUM(H14:H71)/2</f>
        <v>0</v>
      </c>
    </row>
    <row r="73" spans="1:8" ht="15" thickBot="1">
      <c r="A73" s="360"/>
      <c r="D73" s="364"/>
      <c r="E73" s="364"/>
      <c r="F73" s="399"/>
      <c r="G73" s="575"/>
      <c r="H73" s="575"/>
    </row>
    <row r="74" spans="1:8" ht="18" thickBot="1">
      <c r="A74" s="360"/>
      <c r="B74" s="365"/>
      <c r="C74" s="23"/>
      <c r="D74" s="19" t="s">
        <v>47</v>
      </c>
      <c r="E74" s="23"/>
      <c r="F74" s="400"/>
      <c r="G74" s="77"/>
      <c r="H74" s="63"/>
    </row>
    <row r="75" spans="1:8">
      <c r="A75" s="360"/>
      <c r="B75" s="366"/>
      <c r="C75" s="367"/>
      <c r="D75" s="368"/>
      <c r="E75" s="368"/>
      <c r="F75" s="401"/>
      <c r="G75" s="388"/>
      <c r="H75" s="389"/>
    </row>
    <row r="76" spans="1:8">
      <c r="A76" s="360"/>
      <c r="B76" s="366"/>
      <c r="C76" s="367"/>
      <c r="D76" s="369" t="s">
        <v>575</v>
      </c>
      <c r="E76" s="369"/>
      <c r="F76" s="401"/>
      <c r="G76" s="388"/>
      <c r="H76" s="389"/>
    </row>
    <row r="77" spans="1:8">
      <c r="A77" s="360"/>
      <c r="B77" s="366"/>
      <c r="C77" s="367"/>
      <c r="D77" s="360"/>
      <c r="E77" s="369"/>
      <c r="F77" s="401"/>
      <c r="G77" s="388"/>
      <c r="H77" s="389"/>
    </row>
    <row r="78" spans="1:8" ht="15" thickBot="1">
      <c r="A78" s="360"/>
      <c r="B78" s="370"/>
      <c r="C78" s="371"/>
      <c r="D78" s="372"/>
      <c r="E78" s="372"/>
      <c r="F78" s="402"/>
      <c r="G78" s="390"/>
      <c r="H78" s="391"/>
    </row>
    <row r="79" spans="1:8">
      <c r="A79" s="360"/>
    </row>
    <row r="80" spans="1:8">
      <c r="A80" s="360"/>
    </row>
    <row r="82" spans="1:1">
      <c r="A82" s="360"/>
    </row>
  </sheetData>
  <mergeCells count="4">
    <mergeCell ref="E6:F6"/>
    <mergeCell ref="E7:F7"/>
    <mergeCell ref="B10:H11"/>
    <mergeCell ref="G73:H73"/>
  </mergeCells>
  <pageMargins left="0.7" right="0.7" top="0.78740157499999996" bottom="0.78740157499999996" header="0.3" footer="0.3"/>
  <pageSetup paperSize="9" scale="5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29AA-5331-47FC-A059-9D87D9D40C95}">
  <dimension ref="A1:H166"/>
  <sheetViews>
    <sheetView view="pageBreakPreview" zoomScale="115" zoomScaleNormal="70" zoomScaleSheetLayoutView="115" workbookViewId="0">
      <selection activeCell="D17" sqref="D17"/>
    </sheetView>
  </sheetViews>
  <sheetFormatPr defaultColWidth="9.109375" defaultRowHeight="13.2"/>
  <cols>
    <col min="1" max="1" width="0.88671875" style="333" customWidth="1"/>
    <col min="2" max="2" width="6.109375" style="334" customWidth="1"/>
    <col min="3" max="3" width="4.88671875" style="334" customWidth="1"/>
    <col min="4" max="4" width="73" style="333" bestFit="1" customWidth="1"/>
    <col min="5" max="5" width="7.33203125" style="333" customWidth="1"/>
    <col min="6" max="6" width="12.6640625" style="392" customWidth="1"/>
    <col min="7" max="7" width="15.109375" style="377" customWidth="1"/>
    <col min="8" max="8" width="20" style="377" bestFit="1" customWidth="1"/>
    <col min="9" max="16384" width="9.109375" style="333"/>
  </cols>
  <sheetData>
    <row r="1" spans="1:8" ht="13.8" thickBot="1"/>
    <row r="2" spans="1:8">
      <c r="B2" s="335"/>
      <c r="C2" s="336"/>
      <c r="D2" s="337"/>
      <c r="E2" s="429"/>
      <c r="F2" s="430"/>
      <c r="G2" s="431"/>
      <c r="H2" s="432"/>
    </row>
    <row r="3" spans="1:8">
      <c r="B3" s="338"/>
      <c r="C3" s="339"/>
      <c r="D3" s="340"/>
      <c r="E3" s="341" t="s">
        <v>57</v>
      </c>
      <c r="F3" s="342"/>
      <c r="G3" s="343"/>
      <c r="H3" s="344"/>
    </row>
    <row r="4" spans="1:8">
      <c r="B4" s="338"/>
      <c r="C4" s="339"/>
      <c r="D4" s="340"/>
      <c r="E4" s="345" t="s">
        <v>58</v>
      </c>
      <c r="F4" s="342"/>
      <c r="G4" s="346"/>
      <c r="H4" s="347" t="s">
        <v>50</v>
      </c>
    </row>
    <row r="5" spans="1:8">
      <c r="B5" s="338"/>
      <c r="C5" s="339"/>
      <c r="D5" s="340"/>
      <c r="E5" s="345" t="s">
        <v>51</v>
      </c>
      <c r="F5" s="342"/>
      <c r="G5" s="346"/>
      <c r="H5" s="347" t="s">
        <v>52</v>
      </c>
    </row>
    <row r="6" spans="1:8" ht="22.5" customHeight="1">
      <c r="B6" s="338"/>
      <c r="C6" s="339"/>
      <c r="D6" s="340"/>
      <c r="E6" s="569" t="s">
        <v>118</v>
      </c>
      <c r="F6" s="569"/>
      <c r="G6" s="348"/>
      <c r="H6" s="349" t="s">
        <v>0</v>
      </c>
    </row>
    <row r="7" spans="1:8" ht="15" customHeight="1">
      <c r="B7" s="433"/>
      <c r="C7" s="434"/>
      <c r="D7" s="435"/>
      <c r="E7" s="569"/>
      <c r="F7" s="569"/>
      <c r="G7" s="350"/>
      <c r="H7" s="351"/>
    </row>
    <row r="8" spans="1:8" ht="13.8" thickBot="1">
      <c r="B8" s="436"/>
      <c r="C8" s="437"/>
      <c r="D8" s="437"/>
      <c r="E8" s="437"/>
      <c r="F8" s="438"/>
      <c r="G8" s="352"/>
      <c r="H8" s="353"/>
    </row>
    <row r="9" spans="1:8" ht="18" thickBot="1">
      <c r="B9" s="354"/>
      <c r="C9" s="354"/>
    </row>
    <row r="10" spans="1:8" ht="15" customHeight="1">
      <c r="A10" s="355"/>
      <c r="B10" s="563" t="s">
        <v>579</v>
      </c>
      <c r="C10" s="570"/>
      <c r="D10" s="570"/>
      <c r="E10" s="570"/>
      <c r="F10" s="570"/>
      <c r="G10" s="570"/>
      <c r="H10" s="571"/>
    </row>
    <row r="11" spans="1:8" ht="15" customHeight="1" thickBot="1">
      <c r="A11" s="355"/>
      <c r="B11" s="572"/>
      <c r="C11" s="573"/>
      <c r="D11" s="573"/>
      <c r="E11" s="573"/>
      <c r="F11" s="573"/>
      <c r="G11" s="573"/>
      <c r="H11" s="574"/>
    </row>
    <row r="12" spans="1:8" ht="18" customHeight="1" thickBot="1">
      <c r="D12" s="356"/>
      <c r="E12" s="356"/>
      <c r="F12" s="393"/>
    </row>
    <row r="13" spans="1:8" ht="26.4">
      <c r="B13" s="403" t="s">
        <v>1</v>
      </c>
      <c r="C13" s="404" t="s">
        <v>61</v>
      </c>
      <c r="D13" s="404" t="s">
        <v>2</v>
      </c>
      <c r="E13" s="405" t="s">
        <v>3</v>
      </c>
      <c r="F13" s="406" t="s">
        <v>517</v>
      </c>
      <c r="G13" s="407" t="s">
        <v>518</v>
      </c>
      <c r="H13" s="408" t="s">
        <v>519</v>
      </c>
    </row>
    <row r="14" spans="1:8">
      <c r="B14" s="375"/>
      <c r="C14" s="357"/>
      <c r="D14" s="357" t="s">
        <v>520</v>
      </c>
      <c r="E14" s="357"/>
      <c r="F14" s="395"/>
      <c r="G14" s="380"/>
      <c r="H14" s="381"/>
    </row>
    <row r="15" spans="1:8">
      <c r="B15" s="376"/>
      <c r="C15" s="358"/>
      <c r="D15" s="358" t="s">
        <v>580</v>
      </c>
      <c r="E15" s="358"/>
      <c r="F15" s="396"/>
      <c r="G15" s="382"/>
      <c r="H15" s="383">
        <f>SUM(H16:H20)</f>
        <v>0</v>
      </c>
    </row>
    <row r="16" spans="1:8">
      <c r="B16" s="412">
        <f>1</f>
        <v>1</v>
      </c>
      <c r="C16" s="413"/>
      <c r="D16" s="413" t="s">
        <v>522</v>
      </c>
      <c r="E16" s="414" t="s">
        <v>523</v>
      </c>
      <c r="F16" s="415">
        <v>1</v>
      </c>
      <c r="G16" s="416"/>
      <c r="H16" s="384">
        <f>F16*G16</f>
        <v>0</v>
      </c>
    </row>
    <row r="17" spans="2:8">
      <c r="B17" s="412">
        <f t="shared" ref="B17:B20" si="0">+B16+1</f>
        <v>2</v>
      </c>
      <c r="C17" s="413"/>
      <c r="D17" s="413" t="s">
        <v>524</v>
      </c>
      <c r="E17" s="414" t="s">
        <v>523</v>
      </c>
      <c r="F17" s="417">
        <v>1</v>
      </c>
      <c r="G17" s="416"/>
      <c r="H17" s="384">
        <f>G17*F17</f>
        <v>0</v>
      </c>
    </row>
    <row r="18" spans="2:8">
      <c r="B18" s="412">
        <f t="shared" si="0"/>
        <v>3</v>
      </c>
      <c r="C18" s="413"/>
      <c r="D18" s="413" t="s">
        <v>525</v>
      </c>
      <c r="E18" s="414" t="s">
        <v>523</v>
      </c>
      <c r="F18" s="417">
        <v>1</v>
      </c>
      <c r="G18" s="416"/>
      <c r="H18" s="384">
        <f>G18*F18</f>
        <v>0</v>
      </c>
    </row>
    <row r="19" spans="2:8">
      <c r="B19" s="412">
        <f t="shared" si="0"/>
        <v>4</v>
      </c>
      <c r="C19" s="413"/>
      <c r="D19" s="413" t="s">
        <v>576</v>
      </c>
      <c r="E19" s="414" t="s">
        <v>523</v>
      </c>
      <c r="F19" s="415">
        <v>1</v>
      </c>
      <c r="G19" s="416"/>
      <c r="H19" s="384">
        <f t="shared" ref="H19" si="1">G19*F19</f>
        <v>0</v>
      </c>
    </row>
    <row r="20" spans="2:8">
      <c r="B20" s="412">
        <f t="shared" si="0"/>
        <v>5</v>
      </c>
      <c r="C20" s="413"/>
      <c r="D20" s="413" t="s">
        <v>526</v>
      </c>
      <c r="E20" s="414" t="s">
        <v>523</v>
      </c>
      <c r="F20" s="415">
        <v>1</v>
      </c>
      <c r="G20" s="416"/>
      <c r="H20" s="384">
        <f>G20*F20</f>
        <v>0</v>
      </c>
    </row>
    <row r="21" spans="2:8">
      <c r="B21" s="376"/>
      <c r="C21" s="358"/>
      <c r="D21" s="358" t="s">
        <v>583</v>
      </c>
      <c r="E21" s="358"/>
      <c r="F21" s="396"/>
      <c r="G21" s="382"/>
      <c r="H21" s="383">
        <f>SUM(H22:H25)</f>
        <v>0</v>
      </c>
    </row>
    <row r="22" spans="2:8" ht="22.8">
      <c r="B22" s="497">
        <v>6</v>
      </c>
      <c r="C22" s="498"/>
      <c r="D22" s="498" t="s">
        <v>529</v>
      </c>
      <c r="E22" s="499" t="s">
        <v>523</v>
      </c>
      <c r="F22" s="500">
        <v>1</v>
      </c>
      <c r="G22" s="501"/>
      <c r="H22" s="384">
        <f>F22*G22</f>
        <v>0</v>
      </c>
    </row>
    <row r="23" spans="2:8">
      <c r="B23" s="412">
        <f t="shared" ref="B23:B25" si="2">+B22+1</f>
        <v>7</v>
      </c>
      <c r="C23" s="413"/>
      <c r="D23" s="413" t="s">
        <v>530</v>
      </c>
      <c r="E23" s="414" t="s">
        <v>14</v>
      </c>
      <c r="F23" s="418">
        <v>1</v>
      </c>
      <c r="G23" s="416"/>
      <c r="H23" s="384">
        <f t="shared" ref="H23:H24" si="3">G23*F23</f>
        <v>0</v>
      </c>
    </row>
    <row r="24" spans="2:8">
      <c r="B24" s="412">
        <f t="shared" si="2"/>
        <v>8</v>
      </c>
      <c r="C24" s="413"/>
      <c r="D24" s="413" t="s">
        <v>531</v>
      </c>
      <c r="E24" s="414" t="s">
        <v>523</v>
      </c>
      <c r="F24" s="418">
        <v>1</v>
      </c>
      <c r="G24" s="416"/>
      <c r="H24" s="384">
        <f t="shared" si="3"/>
        <v>0</v>
      </c>
    </row>
    <row r="25" spans="2:8">
      <c r="B25" s="412">
        <f t="shared" si="2"/>
        <v>9</v>
      </c>
      <c r="C25" s="413"/>
      <c r="D25" s="413" t="s">
        <v>532</v>
      </c>
      <c r="E25" s="414" t="s">
        <v>523</v>
      </c>
      <c r="F25" s="418">
        <v>1</v>
      </c>
      <c r="G25" s="416"/>
      <c r="H25" s="384">
        <f>F25*G25</f>
        <v>0</v>
      </c>
    </row>
    <row r="26" spans="2:8">
      <c r="B26" s="376"/>
      <c r="C26" s="358"/>
      <c r="D26" s="358" t="s">
        <v>586</v>
      </c>
      <c r="E26" s="358"/>
      <c r="F26" s="396"/>
      <c r="G26" s="382"/>
      <c r="H26" s="383">
        <f>SUM(H27:H30)</f>
        <v>0</v>
      </c>
    </row>
    <row r="27" spans="2:8">
      <c r="B27" s="412">
        <v>10</v>
      </c>
      <c r="C27" s="413"/>
      <c r="D27" s="413" t="s">
        <v>524</v>
      </c>
      <c r="E27" s="414" t="s">
        <v>14</v>
      </c>
      <c r="F27" s="418">
        <v>1</v>
      </c>
      <c r="G27" s="416"/>
      <c r="H27" s="384">
        <f t="shared" ref="H27:H29" si="4">G27*F27</f>
        <v>0</v>
      </c>
    </row>
    <row r="28" spans="2:8">
      <c r="B28" s="412">
        <f t="shared" ref="B28:B30" si="5">+B27+1</f>
        <v>11</v>
      </c>
      <c r="C28" s="413"/>
      <c r="D28" s="413" t="s">
        <v>538</v>
      </c>
      <c r="E28" s="414" t="s">
        <v>14</v>
      </c>
      <c r="F28" s="418">
        <v>1</v>
      </c>
      <c r="G28" s="416"/>
      <c r="H28" s="384">
        <f t="shared" si="4"/>
        <v>0</v>
      </c>
    </row>
    <row r="29" spans="2:8">
      <c r="B29" s="412">
        <f t="shared" si="5"/>
        <v>12</v>
      </c>
      <c r="C29" s="413"/>
      <c r="D29" s="413" t="s">
        <v>539</v>
      </c>
      <c r="E29" s="414" t="s">
        <v>14</v>
      </c>
      <c r="F29" s="418">
        <v>2</v>
      </c>
      <c r="G29" s="416"/>
      <c r="H29" s="384">
        <f t="shared" si="4"/>
        <v>0</v>
      </c>
    </row>
    <row r="30" spans="2:8">
      <c r="B30" s="412">
        <f t="shared" si="5"/>
        <v>13</v>
      </c>
      <c r="C30" s="413"/>
      <c r="D30" s="413" t="s">
        <v>540</v>
      </c>
      <c r="E30" s="414" t="s">
        <v>523</v>
      </c>
      <c r="F30" s="418">
        <v>1</v>
      </c>
      <c r="G30" s="416"/>
      <c r="H30" s="384">
        <f>F30*G30</f>
        <v>0</v>
      </c>
    </row>
    <row r="31" spans="2:8">
      <c r="B31" s="376"/>
      <c r="C31" s="358"/>
      <c r="D31" s="358" t="s">
        <v>589</v>
      </c>
      <c r="E31" s="358"/>
      <c r="F31" s="396"/>
      <c r="G31" s="382"/>
      <c r="H31" s="383">
        <f>SUM(H32:H37)</f>
        <v>0</v>
      </c>
    </row>
    <row r="32" spans="2:8">
      <c r="B32" s="412">
        <v>14</v>
      </c>
      <c r="C32" s="413"/>
      <c r="D32" s="419" t="s">
        <v>543</v>
      </c>
      <c r="E32" s="414" t="s">
        <v>257</v>
      </c>
      <c r="F32" s="415">
        <v>12</v>
      </c>
      <c r="G32" s="416"/>
      <c r="H32" s="384">
        <f t="shared" ref="H32:H37" si="6">F32*G32</f>
        <v>0</v>
      </c>
    </row>
    <row r="33" spans="2:8">
      <c r="B33" s="412">
        <f t="shared" ref="B33:B37" si="7">+B32+1</f>
        <v>15</v>
      </c>
      <c r="C33" s="413"/>
      <c r="D33" s="419" t="s">
        <v>544</v>
      </c>
      <c r="E33" s="414" t="s">
        <v>257</v>
      </c>
      <c r="F33" s="415">
        <v>3</v>
      </c>
      <c r="G33" s="416"/>
      <c r="H33" s="384">
        <f t="shared" si="6"/>
        <v>0</v>
      </c>
    </row>
    <row r="34" spans="2:8" ht="30" customHeight="1">
      <c r="B34" s="412">
        <f t="shared" si="7"/>
        <v>16</v>
      </c>
      <c r="C34" s="413"/>
      <c r="D34" s="419" t="s">
        <v>577</v>
      </c>
      <c r="E34" s="414" t="s">
        <v>257</v>
      </c>
      <c r="F34" s="415">
        <v>8</v>
      </c>
      <c r="G34" s="416"/>
      <c r="H34" s="384">
        <f t="shared" si="6"/>
        <v>0</v>
      </c>
    </row>
    <row r="35" spans="2:8">
      <c r="B35" s="412">
        <f t="shared" si="7"/>
        <v>17</v>
      </c>
      <c r="C35" s="413"/>
      <c r="D35" s="419" t="s">
        <v>546</v>
      </c>
      <c r="E35" s="414" t="s">
        <v>257</v>
      </c>
      <c r="F35" s="415">
        <v>15</v>
      </c>
      <c r="G35" s="416"/>
      <c r="H35" s="384">
        <f t="shared" si="6"/>
        <v>0</v>
      </c>
    </row>
    <row r="36" spans="2:8">
      <c r="B36" s="412">
        <f t="shared" si="7"/>
        <v>18</v>
      </c>
      <c r="C36" s="413"/>
      <c r="D36" s="419" t="s">
        <v>547</v>
      </c>
      <c r="E36" s="414" t="s">
        <v>257</v>
      </c>
      <c r="F36" s="415">
        <v>10</v>
      </c>
      <c r="G36" s="416"/>
      <c r="H36" s="384">
        <f t="shared" si="6"/>
        <v>0</v>
      </c>
    </row>
    <row r="37" spans="2:8">
      <c r="B37" s="412">
        <f t="shared" si="7"/>
        <v>19</v>
      </c>
      <c r="C37" s="413"/>
      <c r="D37" s="413" t="s">
        <v>548</v>
      </c>
      <c r="E37" s="414" t="s">
        <v>523</v>
      </c>
      <c r="F37" s="418">
        <v>1</v>
      </c>
      <c r="G37" s="416"/>
      <c r="H37" s="384">
        <f t="shared" si="6"/>
        <v>0</v>
      </c>
    </row>
    <row r="38" spans="2:8">
      <c r="B38" s="376"/>
      <c r="C38" s="358"/>
      <c r="D38" s="358" t="s">
        <v>592</v>
      </c>
      <c r="E38" s="358"/>
      <c r="F38" s="396"/>
      <c r="G38" s="382"/>
      <c r="H38" s="383">
        <f>SUM(H39:H48)</f>
        <v>0</v>
      </c>
    </row>
    <row r="39" spans="2:8" ht="30" customHeight="1">
      <c r="B39" s="412">
        <v>20</v>
      </c>
      <c r="C39" s="413"/>
      <c r="D39" s="413" t="s">
        <v>551</v>
      </c>
      <c r="E39" s="414" t="s">
        <v>14</v>
      </c>
      <c r="F39" s="417">
        <v>1</v>
      </c>
      <c r="G39" s="416"/>
      <c r="H39" s="384">
        <f t="shared" ref="H39:H46" si="8">G39*F39</f>
        <v>0</v>
      </c>
    </row>
    <row r="40" spans="2:8">
      <c r="B40" s="412">
        <f t="shared" ref="B40:B48" si="9">+B39+1</f>
        <v>21</v>
      </c>
      <c r="C40" s="413"/>
      <c r="D40" s="413" t="s">
        <v>552</v>
      </c>
      <c r="E40" s="414" t="s">
        <v>14</v>
      </c>
      <c r="F40" s="417">
        <v>4</v>
      </c>
      <c r="G40" s="416"/>
      <c r="H40" s="384">
        <f t="shared" si="8"/>
        <v>0</v>
      </c>
    </row>
    <row r="41" spans="2:8">
      <c r="B41" s="412">
        <f t="shared" si="9"/>
        <v>22</v>
      </c>
      <c r="C41" s="413"/>
      <c r="D41" s="413" t="s">
        <v>553</v>
      </c>
      <c r="E41" s="414" t="s">
        <v>14</v>
      </c>
      <c r="F41" s="417">
        <f>(F39+F40)*4</f>
        <v>20</v>
      </c>
      <c r="G41" s="416"/>
      <c r="H41" s="384">
        <f t="shared" si="8"/>
        <v>0</v>
      </c>
    </row>
    <row r="42" spans="2:8">
      <c r="B42" s="412">
        <f t="shared" si="9"/>
        <v>23</v>
      </c>
      <c r="C42" s="413"/>
      <c r="D42" s="413" t="s">
        <v>554</v>
      </c>
      <c r="E42" s="414" t="s">
        <v>14</v>
      </c>
      <c r="F42" s="417">
        <v>20</v>
      </c>
      <c r="G42" s="416"/>
      <c r="H42" s="384">
        <f t="shared" si="8"/>
        <v>0</v>
      </c>
    </row>
    <row r="43" spans="2:8">
      <c r="B43" s="412">
        <f t="shared" si="9"/>
        <v>24</v>
      </c>
      <c r="C43" s="413"/>
      <c r="D43" s="413" t="s">
        <v>555</v>
      </c>
      <c r="E43" s="414" t="s">
        <v>14</v>
      </c>
      <c r="F43" s="417">
        <v>30</v>
      </c>
      <c r="G43" s="416"/>
      <c r="H43" s="384">
        <f t="shared" si="8"/>
        <v>0</v>
      </c>
    </row>
    <row r="44" spans="2:8" ht="30" customHeight="1">
      <c r="B44" s="412">
        <f t="shared" si="9"/>
        <v>25</v>
      </c>
      <c r="C44" s="413"/>
      <c r="D44" s="413" t="s">
        <v>556</v>
      </c>
      <c r="E44" s="414" t="s">
        <v>14</v>
      </c>
      <c r="F44" s="417">
        <v>24</v>
      </c>
      <c r="G44" s="416"/>
      <c r="H44" s="384">
        <f t="shared" si="8"/>
        <v>0</v>
      </c>
    </row>
    <row r="45" spans="2:8">
      <c r="B45" s="412">
        <f t="shared" si="9"/>
        <v>26</v>
      </c>
      <c r="C45" s="413"/>
      <c r="D45" s="413" t="s">
        <v>557</v>
      </c>
      <c r="E45" s="414" t="s">
        <v>14</v>
      </c>
      <c r="F45" s="417">
        <v>2</v>
      </c>
      <c r="G45" s="416"/>
      <c r="H45" s="384">
        <f t="shared" si="8"/>
        <v>0</v>
      </c>
    </row>
    <row r="46" spans="2:8">
      <c r="B46" s="412">
        <f t="shared" si="9"/>
        <v>27</v>
      </c>
      <c r="C46" s="413"/>
      <c r="D46" s="413" t="s">
        <v>558</v>
      </c>
      <c r="E46" s="414" t="s">
        <v>257</v>
      </c>
      <c r="F46" s="417">
        <v>3</v>
      </c>
      <c r="G46" s="416"/>
      <c r="H46" s="384">
        <f t="shared" si="8"/>
        <v>0</v>
      </c>
    </row>
    <row r="47" spans="2:8">
      <c r="B47" s="412">
        <f t="shared" si="9"/>
        <v>28</v>
      </c>
      <c r="C47" s="413"/>
      <c r="D47" s="413" t="s">
        <v>540</v>
      </c>
      <c r="E47" s="414" t="s">
        <v>523</v>
      </c>
      <c r="F47" s="418">
        <v>1</v>
      </c>
      <c r="G47" s="416"/>
      <c r="H47" s="384">
        <f>F47*G47</f>
        <v>0</v>
      </c>
    </row>
    <row r="48" spans="2:8">
      <c r="B48" s="412">
        <f t="shared" si="9"/>
        <v>29</v>
      </c>
      <c r="C48" s="413"/>
      <c r="D48" s="413" t="s">
        <v>559</v>
      </c>
      <c r="E48" s="414" t="s">
        <v>523</v>
      </c>
      <c r="F48" s="418">
        <v>1</v>
      </c>
      <c r="G48" s="416"/>
      <c r="H48" s="384">
        <f>F48*G48</f>
        <v>0</v>
      </c>
    </row>
    <row r="49" spans="1:8">
      <c r="A49" s="359"/>
      <c r="B49" s="376"/>
      <c r="C49" s="358"/>
      <c r="D49" s="358" t="s">
        <v>595</v>
      </c>
      <c r="E49" s="358"/>
      <c r="F49" s="396"/>
      <c r="G49" s="382"/>
      <c r="H49" s="383">
        <f>SUM(H50:H56)</f>
        <v>0</v>
      </c>
    </row>
    <row r="50" spans="1:8" ht="23.4">
      <c r="A50" s="359"/>
      <c r="B50" s="412">
        <v>30</v>
      </c>
      <c r="C50" s="413"/>
      <c r="D50" s="413" t="s">
        <v>563</v>
      </c>
      <c r="E50" s="414" t="s">
        <v>14</v>
      </c>
      <c r="F50" s="417">
        <v>4</v>
      </c>
      <c r="G50" s="416"/>
      <c r="H50" s="384">
        <f>G50*F50</f>
        <v>0</v>
      </c>
    </row>
    <row r="51" spans="1:8">
      <c r="A51" s="359"/>
      <c r="B51" s="412">
        <f t="shared" ref="B51:B56" si="10">+B50+1</f>
        <v>31</v>
      </c>
      <c r="C51" s="413"/>
      <c r="D51" s="413" t="s">
        <v>565</v>
      </c>
      <c r="E51" s="414" t="s">
        <v>14</v>
      </c>
      <c r="F51" s="417">
        <v>4</v>
      </c>
      <c r="G51" s="416"/>
      <c r="H51" s="384">
        <f t="shared" ref="H51:H56" si="11">F51*G51</f>
        <v>0</v>
      </c>
    </row>
    <row r="52" spans="1:8" ht="23.4">
      <c r="A52" s="359"/>
      <c r="B52" s="412">
        <f t="shared" si="10"/>
        <v>32</v>
      </c>
      <c r="C52" s="413"/>
      <c r="D52" s="413" t="s">
        <v>566</v>
      </c>
      <c r="E52" s="414" t="s">
        <v>14</v>
      </c>
      <c r="F52" s="418">
        <v>1</v>
      </c>
      <c r="G52" s="416"/>
      <c r="H52" s="384">
        <f t="shared" si="11"/>
        <v>0</v>
      </c>
    </row>
    <row r="53" spans="1:8" ht="23.4">
      <c r="A53" s="359"/>
      <c r="B53" s="412">
        <f t="shared" si="10"/>
        <v>33</v>
      </c>
      <c r="C53" s="413"/>
      <c r="D53" s="413" t="s">
        <v>567</v>
      </c>
      <c r="E53" s="414" t="s">
        <v>14</v>
      </c>
      <c r="F53" s="418">
        <v>2</v>
      </c>
      <c r="G53" s="416"/>
      <c r="H53" s="384">
        <f t="shared" si="11"/>
        <v>0</v>
      </c>
    </row>
    <row r="54" spans="1:8">
      <c r="A54" s="359"/>
      <c r="B54" s="412">
        <f t="shared" si="10"/>
        <v>34</v>
      </c>
      <c r="C54" s="413"/>
      <c r="D54" s="413" t="s">
        <v>568</v>
      </c>
      <c r="E54" s="414" t="s">
        <v>523</v>
      </c>
      <c r="F54" s="418">
        <v>1</v>
      </c>
      <c r="G54" s="416"/>
      <c r="H54" s="384">
        <f t="shared" si="11"/>
        <v>0</v>
      </c>
    </row>
    <row r="55" spans="1:8">
      <c r="A55" s="359"/>
      <c r="B55" s="412">
        <f t="shared" si="10"/>
        <v>35</v>
      </c>
      <c r="C55" s="413"/>
      <c r="D55" s="413" t="s">
        <v>569</v>
      </c>
      <c r="E55" s="414" t="s">
        <v>523</v>
      </c>
      <c r="F55" s="418">
        <v>1</v>
      </c>
      <c r="G55" s="416"/>
      <c r="H55" s="384">
        <f t="shared" si="11"/>
        <v>0</v>
      </c>
    </row>
    <row r="56" spans="1:8">
      <c r="A56" s="359"/>
      <c r="B56" s="412">
        <f t="shared" si="10"/>
        <v>36</v>
      </c>
      <c r="C56" s="413"/>
      <c r="D56" s="413" t="s">
        <v>540</v>
      </c>
      <c r="E56" s="414" t="s">
        <v>523</v>
      </c>
      <c r="F56" s="418">
        <v>1</v>
      </c>
      <c r="G56" s="416"/>
      <c r="H56" s="384">
        <f t="shared" si="11"/>
        <v>0</v>
      </c>
    </row>
    <row r="57" spans="1:8">
      <c r="A57" s="359"/>
      <c r="B57" s="376"/>
      <c r="C57" s="358"/>
      <c r="D57" s="358" t="s">
        <v>571</v>
      </c>
      <c r="E57" s="358"/>
      <c r="F57" s="396"/>
      <c r="G57" s="382"/>
      <c r="H57" s="383">
        <f>SUM(H58:H66)</f>
        <v>0</v>
      </c>
    </row>
    <row r="58" spans="1:8">
      <c r="A58" s="359"/>
      <c r="B58" s="412">
        <v>37</v>
      </c>
      <c r="C58" s="413"/>
      <c r="D58" s="420" t="s">
        <v>262</v>
      </c>
      <c r="E58" s="414" t="s">
        <v>523</v>
      </c>
      <c r="F58" s="418">
        <v>1</v>
      </c>
      <c r="G58" s="416"/>
      <c r="H58" s="421">
        <f t="shared" ref="H58:H66" si="12">F58*G58</f>
        <v>0</v>
      </c>
    </row>
    <row r="59" spans="1:8">
      <c r="A59" s="359"/>
      <c r="B59" s="412">
        <f t="shared" ref="B59:B66" si="13">+B58+1</f>
        <v>38</v>
      </c>
      <c r="C59" s="413"/>
      <c r="D59" s="420" t="s">
        <v>263</v>
      </c>
      <c r="E59" s="414" t="s">
        <v>523</v>
      </c>
      <c r="F59" s="418">
        <v>1</v>
      </c>
      <c r="G59" s="416"/>
      <c r="H59" s="421">
        <f t="shared" si="12"/>
        <v>0</v>
      </c>
    </row>
    <row r="60" spans="1:8">
      <c r="A60" s="359"/>
      <c r="B60" s="412">
        <f t="shared" si="13"/>
        <v>39</v>
      </c>
      <c r="C60" s="413"/>
      <c r="D60" s="420" t="s">
        <v>572</v>
      </c>
      <c r="E60" s="414" t="s">
        <v>523</v>
      </c>
      <c r="F60" s="418">
        <v>1</v>
      </c>
      <c r="G60" s="416"/>
      <c r="H60" s="421">
        <f t="shared" si="12"/>
        <v>0</v>
      </c>
    </row>
    <row r="61" spans="1:8">
      <c r="A61" s="359"/>
      <c r="B61" s="412">
        <f t="shared" si="13"/>
        <v>40</v>
      </c>
      <c r="C61" s="413"/>
      <c r="D61" s="422" t="s">
        <v>573</v>
      </c>
      <c r="E61" s="414" t="s">
        <v>523</v>
      </c>
      <c r="F61" s="418">
        <v>1</v>
      </c>
      <c r="G61" s="416"/>
      <c r="H61" s="421">
        <f t="shared" si="12"/>
        <v>0</v>
      </c>
    </row>
    <row r="62" spans="1:8">
      <c r="A62" s="359"/>
      <c r="B62" s="412">
        <f t="shared" si="13"/>
        <v>41</v>
      </c>
      <c r="C62" s="413"/>
      <c r="D62" s="420" t="s">
        <v>574</v>
      </c>
      <c r="E62" s="414" t="s">
        <v>523</v>
      </c>
      <c r="F62" s="418">
        <v>1</v>
      </c>
      <c r="G62" s="416"/>
      <c r="H62" s="421">
        <f t="shared" si="12"/>
        <v>0</v>
      </c>
    </row>
    <row r="63" spans="1:8">
      <c r="A63" s="359"/>
      <c r="B63" s="412">
        <f t="shared" si="13"/>
        <v>42</v>
      </c>
      <c r="C63" s="413"/>
      <c r="D63" s="420" t="s">
        <v>268</v>
      </c>
      <c r="E63" s="414" t="s">
        <v>523</v>
      </c>
      <c r="F63" s="418">
        <v>1</v>
      </c>
      <c r="G63" s="416"/>
      <c r="H63" s="421">
        <f t="shared" si="12"/>
        <v>0</v>
      </c>
    </row>
    <row r="64" spans="1:8">
      <c r="A64" s="359"/>
      <c r="B64" s="412">
        <f t="shared" si="13"/>
        <v>43</v>
      </c>
      <c r="C64" s="413"/>
      <c r="D64" s="420" t="s">
        <v>269</v>
      </c>
      <c r="E64" s="414" t="s">
        <v>523</v>
      </c>
      <c r="F64" s="418">
        <v>1</v>
      </c>
      <c r="G64" s="416"/>
      <c r="H64" s="421">
        <f t="shared" si="12"/>
        <v>0</v>
      </c>
    </row>
    <row r="65" spans="1:8">
      <c r="A65" s="359"/>
      <c r="B65" s="412">
        <f t="shared" si="13"/>
        <v>44</v>
      </c>
      <c r="C65" s="413"/>
      <c r="D65" s="420" t="s">
        <v>270</v>
      </c>
      <c r="E65" s="414" t="s">
        <v>523</v>
      </c>
      <c r="F65" s="418">
        <v>1</v>
      </c>
      <c r="G65" s="416"/>
      <c r="H65" s="421">
        <f t="shared" si="12"/>
        <v>0</v>
      </c>
    </row>
    <row r="66" spans="1:8" ht="13.8" thickBot="1">
      <c r="A66" s="359"/>
      <c r="B66" s="423">
        <f t="shared" si="13"/>
        <v>45</v>
      </c>
      <c r="C66" s="424"/>
      <c r="D66" s="425" t="s">
        <v>271</v>
      </c>
      <c r="E66" s="426" t="s">
        <v>523</v>
      </c>
      <c r="F66" s="427">
        <v>1</v>
      </c>
      <c r="G66" s="496"/>
      <c r="H66" s="428">
        <f t="shared" si="12"/>
        <v>0</v>
      </c>
    </row>
    <row r="67" spans="1:8" ht="13.8" thickBot="1">
      <c r="A67" s="360"/>
      <c r="B67" s="373"/>
      <c r="C67" s="373"/>
      <c r="D67" s="374"/>
      <c r="E67" s="374"/>
      <c r="F67" s="397"/>
      <c r="G67" s="385"/>
      <c r="H67" s="386"/>
    </row>
    <row r="68" spans="1:8" ht="21.6" thickBot="1">
      <c r="A68" s="360"/>
      <c r="B68" s="361"/>
      <c r="C68" s="362"/>
      <c r="D68" s="19" t="s">
        <v>5</v>
      </c>
      <c r="E68" s="363"/>
      <c r="F68" s="398"/>
      <c r="G68" s="387"/>
      <c r="H68" s="146">
        <f>SUM(H14:H67)/2</f>
        <v>0</v>
      </c>
    </row>
    <row r="69" spans="1:8" ht="13.8" thickBot="1">
      <c r="A69" s="360"/>
      <c r="D69" s="364"/>
      <c r="E69" s="364"/>
      <c r="F69" s="399"/>
      <c r="G69" s="575"/>
      <c r="H69" s="575"/>
    </row>
    <row r="70" spans="1:8" ht="18" thickBot="1">
      <c r="A70" s="360"/>
      <c r="B70" s="365"/>
      <c r="C70" s="23"/>
      <c r="D70" s="19" t="s">
        <v>47</v>
      </c>
      <c r="E70" s="23"/>
      <c r="F70" s="400"/>
      <c r="G70" s="77"/>
      <c r="H70" s="63"/>
    </row>
    <row r="71" spans="1:8">
      <c r="A71" s="360"/>
      <c r="B71" s="366"/>
      <c r="C71" s="367"/>
      <c r="D71" s="368"/>
      <c r="E71" s="368"/>
      <c r="F71" s="401"/>
      <c r="G71" s="388"/>
      <c r="H71" s="389"/>
    </row>
    <row r="72" spans="1:8">
      <c r="A72" s="360"/>
      <c r="B72" s="366"/>
      <c r="C72" s="367"/>
      <c r="D72" s="369" t="s">
        <v>575</v>
      </c>
      <c r="E72" s="369"/>
      <c r="F72" s="401"/>
      <c r="G72" s="388"/>
      <c r="H72" s="389"/>
    </row>
    <row r="73" spans="1:8">
      <c r="A73" s="360"/>
      <c r="B73" s="366"/>
      <c r="C73" s="367"/>
      <c r="D73" s="360"/>
      <c r="E73" s="369"/>
      <c r="F73" s="401"/>
      <c r="G73" s="388"/>
      <c r="H73" s="389"/>
    </row>
    <row r="74" spans="1:8" ht="13.8" thickBot="1">
      <c r="A74" s="360"/>
      <c r="B74" s="370"/>
      <c r="C74" s="371"/>
      <c r="D74" s="372"/>
      <c r="E74" s="372"/>
      <c r="F74" s="402"/>
      <c r="G74" s="390"/>
      <c r="H74" s="391"/>
    </row>
    <row r="75" spans="1:8">
      <c r="A75" s="360"/>
    </row>
    <row r="76" spans="1:8">
      <c r="A76" s="360"/>
    </row>
    <row r="78" spans="1:8">
      <c r="A78" s="360"/>
    </row>
    <row r="120" spans="1:8" s="359" customFormat="1">
      <c r="A120" s="333"/>
      <c r="B120" s="334"/>
      <c r="C120" s="334"/>
      <c r="D120" s="333"/>
      <c r="E120" s="333"/>
      <c r="F120" s="392"/>
      <c r="G120" s="377"/>
      <c r="H120" s="377"/>
    </row>
    <row r="121" spans="1:8" s="359" customFormat="1">
      <c r="A121" s="333"/>
      <c r="B121" s="334"/>
      <c r="C121" s="334"/>
      <c r="D121" s="333"/>
      <c r="E121" s="333"/>
      <c r="F121" s="392"/>
      <c r="G121" s="377"/>
      <c r="H121" s="377"/>
    </row>
    <row r="122" spans="1:8" s="359" customFormat="1">
      <c r="A122" s="333"/>
      <c r="B122" s="334"/>
      <c r="C122" s="334"/>
      <c r="D122" s="333"/>
      <c r="E122" s="333"/>
      <c r="F122" s="392"/>
      <c r="G122" s="377"/>
      <c r="H122" s="377"/>
    </row>
    <row r="123" spans="1:8" s="359" customFormat="1">
      <c r="A123" s="333"/>
      <c r="B123" s="334"/>
      <c r="C123" s="334"/>
      <c r="D123" s="333"/>
      <c r="E123" s="333"/>
      <c r="F123" s="392"/>
      <c r="G123" s="377"/>
      <c r="H123" s="377"/>
    </row>
    <row r="124" spans="1:8" s="359" customFormat="1">
      <c r="A124" s="333"/>
      <c r="B124" s="334"/>
      <c r="C124" s="334"/>
      <c r="D124" s="333"/>
      <c r="E124" s="333"/>
      <c r="F124" s="392"/>
      <c r="G124" s="377"/>
      <c r="H124" s="377"/>
    </row>
    <row r="125" spans="1:8" s="359" customFormat="1">
      <c r="A125" s="333"/>
      <c r="B125" s="334"/>
      <c r="C125" s="334"/>
      <c r="D125" s="333"/>
      <c r="E125" s="333"/>
      <c r="F125" s="392"/>
      <c r="G125" s="377"/>
      <c r="H125" s="377"/>
    </row>
    <row r="126" spans="1:8" s="359" customFormat="1">
      <c r="A126" s="333"/>
      <c r="B126" s="334"/>
      <c r="C126" s="334"/>
      <c r="D126" s="333"/>
      <c r="E126" s="333"/>
      <c r="F126" s="392"/>
      <c r="G126" s="377"/>
      <c r="H126" s="377"/>
    </row>
    <row r="127" spans="1:8" s="359" customFormat="1">
      <c r="A127" s="333"/>
      <c r="B127" s="334"/>
      <c r="C127" s="334"/>
      <c r="D127" s="333"/>
      <c r="E127" s="333"/>
      <c r="F127" s="392"/>
      <c r="G127" s="377"/>
      <c r="H127" s="377"/>
    </row>
    <row r="128" spans="1:8" s="359" customFormat="1">
      <c r="A128" s="333"/>
      <c r="B128" s="334"/>
      <c r="C128" s="334"/>
      <c r="D128" s="333"/>
      <c r="E128" s="333"/>
      <c r="F128" s="392"/>
      <c r="G128" s="377"/>
      <c r="H128" s="377"/>
    </row>
    <row r="129" spans="1:8" s="359" customFormat="1">
      <c r="A129" s="333"/>
      <c r="B129" s="334"/>
      <c r="C129" s="334"/>
      <c r="D129" s="333"/>
      <c r="E129" s="333"/>
      <c r="F129" s="392"/>
      <c r="G129" s="377"/>
      <c r="H129" s="377"/>
    </row>
    <row r="130" spans="1:8" s="359" customFormat="1">
      <c r="A130" s="333"/>
      <c r="B130" s="334"/>
      <c r="C130" s="334"/>
      <c r="D130" s="333"/>
      <c r="E130" s="333"/>
      <c r="F130" s="392"/>
      <c r="G130" s="377"/>
      <c r="H130" s="377"/>
    </row>
    <row r="131" spans="1:8" s="359" customFormat="1">
      <c r="A131" s="333"/>
      <c r="B131" s="334"/>
      <c r="C131" s="334"/>
      <c r="D131" s="333"/>
      <c r="E131" s="333"/>
      <c r="F131" s="392"/>
      <c r="G131" s="377"/>
      <c r="H131" s="377"/>
    </row>
    <row r="132" spans="1:8" s="359" customFormat="1">
      <c r="A132" s="333"/>
      <c r="B132" s="334"/>
      <c r="C132" s="334"/>
      <c r="D132" s="333"/>
      <c r="E132" s="333"/>
      <c r="F132" s="392"/>
      <c r="G132" s="377"/>
      <c r="H132" s="377"/>
    </row>
    <row r="133" spans="1:8" s="359" customFormat="1">
      <c r="A133" s="333"/>
      <c r="B133" s="334"/>
      <c r="C133" s="334"/>
      <c r="D133" s="333"/>
      <c r="E133" s="333"/>
      <c r="F133" s="392"/>
      <c r="G133" s="377"/>
      <c r="H133" s="377"/>
    </row>
    <row r="134" spans="1:8" s="359" customFormat="1">
      <c r="A134" s="333"/>
      <c r="B134" s="334"/>
      <c r="C134" s="334"/>
      <c r="D134" s="333"/>
      <c r="E134" s="333"/>
      <c r="F134" s="392"/>
      <c r="G134" s="377"/>
      <c r="H134" s="377"/>
    </row>
    <row r="135" spans="1:8" s="359" customFormat="1">
      <c r="A135" s="333"/>
      <c r="B135" s="334"/>
      <c r="C135" s="334"/>
      <c r="D135" s="333"/>
      <c r="E135" s="333"/>
      <c r="F135" s="392"/>
      <c r="G135" s="377"/>
      <c r="H135" s="377"/>
    </row>
    <row r="136" spans="1:8" s="359" customFormat="1">
      <c r="A136" s="333"/>
      <c r="B136" s="334"/>
      <c r="C136" s="334"/>
      <c r="D136" s="333"/>
      <c r="E136" s="333"/>
      <c r="F136" s="392"/>
      <c r="G136" s="377"/>
      <c r="H136" s="377"/>
    </row>
    <row r="137" spans="1:8" s="359" customFormat="1">
      <c r="A137" s="333"/>
      <c r="B137" s="334"/>
      <c r="C137" s="334"/>
      <c r="D137" s="333"/>
      <c r="E137" s="333"/>
      <c r="F137" s="392"/>
      <c r="G137" s="377"/>
      <c r="H137" s="377"/>
    </row>
    <row r="138" spans="1:8" s="359" customFormat="1">
      <c r="A138" s="333"/>
      <c r="B138" s="334"/>
      <c r="C138" s="334"/>
      <c r="D138" s="333"/>
      <c r="E138" s="333"/>
      <c r="F138" s="392"/>
      <c r="G138" s="377"/>
      <c r="H138" s="377"/>
    </row>
    <row r="139" spans="1:8" s="359" customFormat="1">
      <c r="A139" s="333"/>
      <c r="B139" s="334"/>
      <c r="C139" s="334"/>
      <c r="D139" s="333"/>
      <c r="E139" s="333"/>
      <c r="F139" s="392"/>
      <c r="G139" s="377"/>
      <c r="H139" s="377"/>
    </row>
    <row r="140" spans="1:8" s="359" customFormat="1">
      <c r="A140" s="333"/>
      <c r="B140" s="334"/>
      <c r="C140" s="334"/>
      <c r="D140" s="333"/>
      <c r="E140" s="333"/>
      <c r="F140" s="392"/>
      <c r="G140" s="377"/>
      <c r="H140" s="377"/>
    </row>
    <row r="141" spans="1:8" s="359" customFormat="1">
      <c r="A141" s="333"/>
      <c r="B141" s="334"/>
      <c r="C141" s="334"/>
      <c r="D141" s="333"/>
      <c r="E141" s="333"/>
      <c r="F141" s="392"/>
      <c r="G141" s="377"/>
      <c r="H141" s="377"/>
    </row>
    <row r="142" spans="1:8" s="359" customFormat="1">
      <c r="A142" s="333"/>
      <c r="B142" s="334"/>
      <c r="C142" s="334"/>
      <c r="D142" s="333"/>
      <c r="E142" s="333"/>
      <c r="F142" s="392"/>
      <c r="G142" s="377"/>
      <c r="H142" s="377"/>
    </row>
    <row r="143" spans="1:8" s="359" customFormat="1">
      <c r="A143" s="333"/>
      <c r="B143" s="334"/>
      <c r="C143" s="334"/>
      <c r="D143" s="333"/>
      <c r="E143" s="333"/>
      <c r="F143" s="392"/>
      <c r="G143" s="377"/>
      <c r="H143" s="377"/>
    </row>
    <row r="144" spans="1:8" s="359" customFormat="1">
      <c r="A144" s="333"/>
      <c r="B144" s="334"/>
      <c r="C144" s="334"/>
      <c r="D144" s="333"/>
      <c r="E144" s="333"/>
      <c r="F144" s="392"/>
      <c r="G144" s="377"/>
      <c r="H144" s="377"/>
    </row>
    <row r="145" spans="1:8" s="359" customFormat="1">
      <c r="A145" s="333"/>
      <c r="B145" s="334"/>
      <c r="C145" s="334"/>
      <c r="D145" s="333"/>
      <c r="E145" s="333"/>
      <c r="F145" s="392"/>
      <c r="G145" s="377"/>
      <c r="H145" s="377"/>
    </row>
    <row r="146" spans="1:8" s="359" customFormat="1">
      <c r="A146" s="333"/>
      <c r="B146" s="334"/>
      <c r="C146" s="334"/>
      <c r="D146" s="333"/>
      <c r="E146" s="333"/>
      <c r="F146" s="392"/>
      <c r="G146" s="377"/>
      <c r="H146" s="377"/>
    </row>
    <row r="147" spans="1:8" s="359" customFormat="1">
      <c r="A147" s="333"/>
      <c r="B147" s="334"/>
      <c r="C147" s="334"/>
      <c r="D147" s="333"/>
      <c r="E147" s="333"/>
      <c r="F147" s="392"/>
      <c r="G147" s="377"/>
      <c r="H147" s="377"/>
    </row>
    <row r="148" spans="1:8" s="359" customFormat="1">
      <c r="A148" s="333"/>
      <c r="B148" s="334"/>
      <c r="C148" s="334"/>
      <c r="D148" s="333"/>
      <c r="E148" s="333"/>
      <c r="F148" s="392"/>
      <c r="G148" s="377"/>
      <c r="H148" s="377"/>
    </row>
    <row r="149" spans="1:8" s="359" customFormat="1">
      <c r="A149" s="333"/>
      <c r="B149" s="334"/>
      <c r="C149" s="334"/>
      <c r="D149" s="333"/>
      <c r="E149" s="333"/>
      <c r="F149" s="392"/>
      <c r="G149" s="377"/>
      <c r="H149" s="377"/>
    </row>
    <row r="150" spans="1:8" s="359" customFormat="1">
      <c r="A150" s="333"/>
      <c r="B150" s="334"/>
      <c r="C150" s="334"/>
      <c r="D150" s="333"/>
      <c r="E150" s="333"/>
      <c r="F150" s="392"/>
      <c r="G150" s="377"/>
      <c r="H150" s="377"/>
    </row>
    <row r="151" spans="1:8" s="359" customFormat="1">
      <c r="A151" s="333"/>
      <c r="B151" s="334"/>
      <c r="C151" s="334"/>
      <c r="D151" s="333"/>
      <c r="E151" s="333"/>
      <c r="F151" s="392"/>
      <c r="G151" s="377"/>
      <c r="H151" s="377"/>
    </row>
    <row r="152" spans="1:8" s="359" customFormat="1">
      <c r="A152" s="333"/>
      <c r="B152" s="334"/>
      <c r="C152" s="334"/>
      <c r="D152" s="333"/>
      <c r="E152" s="333"/>
      <c r="F152" s="392"/>
      <c r="G152" s="377"/>
      <c r="H152" s="377"/>
    </row>
    <row r="153" spans="1:8" s="359" customFormat="1">
      <c r="A153" s="333"/>
      <c r="B153" s="334"/>
      <c r="C153" s="334"/>
      <c r="D153" s="333"/>
      <c r="E153" s="333"/>
      <c r="F153" s="392"/>
      <c r="G153" s="377"/>
      <c r="H153" s="377"/>
    </row>
    <row r="154" spans="1:8" s="359" customFormat="1">
      <c r="A154" s="333"/>
      <c r="B154" s="334"/>
      <c r="C154" s="334"/>
      <c r="D154" s="333"/>
      <c r="E154" s="333"/>
      <c r="F154" s="392"/>
      <c r="G154" s="377"/>
      <c r="H154" s="377"/>
    </row>
    <row r="155" spans="1:8" s="360" customFormat="1" ht="12.75" customHeight="1">
      <c r="A155" s="333"/>
      <c r="B155" s="334"/>
      <c r="C155" s="334"/>
      <c r="D155" s="333"/>
      <c r="E155" s="333"/>
      <c r="F155" s="392"/>
      <c r="G155" s="377"/>
      <c r="H155" s="377"/>
    </row>
    <row r="156" spans="1:8" s="360" customFormat="1">
      <c r="A156" s="333"/>
      <c r="B156" s="334"/>
      <c r="C156" s="334"/>
      <c r="D156" s="333"/>
      <c r="E156" s="333"/>
      <c r="F156" s="392"/>
      <c r="G156" s="377"/>
      <c r="H156" s="377"/>
    </row>
    <row r="157" spans="1:8" s="360" customFormat="1">
      <c r="A157" s="333"/>
      <c r="B157" s="334"/>
      <c r="C157" s="334"/>
      <c r="D157" s="333"/>
      <c r="E157" s="333"/>
      <c r="F157" s="392"/>
      <c r="G157" s="377"/>
      <c r="H157" s="377"/>
    </row>
    <row r="158" spans="1:8" s="360" customFormat="1">
      <c r="A158" s="333"/>
      <c r="B158" s="334"/>
      <c r="C158" s="334"/>
      <c r="D158" s="333"/>
      <c r="E158" s="333"/>
      <c r="F158" s="392"/>
      <c r="G158" s="377"/>
      <c r="H158" s="377"/>
    </row>
    <row r="159" spans="1:8" s="360" customFormat="1">
      <c r="A159" s="333"/>
      <c r="B159" s="334"/>
      <c r="C159" s="334"/>
      <c r="D159" s="333"/>
      <c r="E159" s="333"/>
      <c r="F159" s="392"/>
      <c r="G159" s="377"/>
      <c r="H159" s="377"/>
    </row>
    <row r="160" spans="1:8" s="360" customFormat="1">
      <c r="A160" s="333"/>
      <c r="B160" s="334"/>
      <c r="C160" s="334"/>
      <c r="D160" s="333"/>
      <c r="E160" s="333"/>
      <c r="F160" s="392"/>
      <c r="G160" s="377"/>
      <c r="H160" s="377"/>
    </row>
    <row r="161" spans="1:8" s="360" customFormat="1">
      <c r="A161" s="333"/>
      <c r="B161" s="334"/>
      <c r="C161" s="334"/>
      <c r="D161" s="333"/>
      <c r="E161" s="333"/>
      <c r="F161" s="392"/>
      <c r="G161" s="377"/>
      <c r="H161" s="377"/>
    </row>
    <row r="162" spans="1:8" s="360" customFormat="1">
      <c r="A162" s="333"/>
      <c r="B162" s="334"/>
      <c r="C162" s="334"/>
      <c r="D162" s="333"/>
      <c r="E162" s="333"/>
      <c r="F162" s="392"/>
      <c r="G162" s="377"/>
      <c r="H162" s="377"/>
    </row>
    <row r="163" spans="1:8" s="360" customFormat="1">
      <c r="A163" s="333"/>
      <c r="B163" s="334"/>
      <c r="C163" s="334"/>
      <c r="D163" s="333"/>
      <c r="E163" s="333"/>
      <c r="F163" s="392"/>
      <c r="G163" s="377"/>
      <c r="H163" s="377"/>
    </row>
    <row r="164" spans="1:8" s="360" customFormat="1">
      <c r="A164" s="333"/>
      <c r="B164" s="334"/>
      <c r="C164" s="334"/>
      <c r="D164" s="333"/>
      <c r="E164" s="333"/>
      <c r="F164" s="392"/>
      <c r="G164" s="377"/>
      <c r="H164" s="377"/>
    </row>
    <row r="166" spans="1:8" s="360" customFormat="1">
      <c r="A166" s="333"/>
      <c r="B166" s="334"/>
      <c r="C166" s="334"/>
      <c r="D166" s="333"/>
      <c r="E166" s="333"/>
      <c r="F166" s="392"/>
      <c r="G166" s="377"/>
      <c r="H166" s="377"/>
    </row>
  </sheetData>
  <mergeCells count="4">
    <mergeCell ref="E6:F6"/>
    <mergeCell ref="E7:F7"/>
    <mergeCell ref="B10:H11"/>
    <mergeCell ref="G69:H69"/>
  </mergeCells>
  <pageMargins left="0.7" right="0.7" top="0.78740157499999996" bottom="0.78740157499999996" header="0.3" footer="0.3"/>
  <pageSetup paperSize="9" scale="59" orientation="portrait" r:id="rId1"/>
  <rowBreaks count="1" manualBreakCount="1">
    <brk id="81" max="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789C-F3E5-4A42-9C73-F714FC6A343E}">
  <dimension ref="A1:H124"/>
  <sheetViews>
    <sheetView view="pageBreakPreview" zoomScale="115" zoomScaleNormal="100" zoomScaleSheetLayoutView="115" workbookViewId="0">
      <selection activeCell="D16" sqref="D16"/>
    </sheetView>
  </sheetViews>
  <sheetFormatPr defaultRowHeight="14.4"/>
  <cols>
    <col min="1" max="1" width="0.88671875" style="333" customWidth="1"/>
    <col min="2" max="2" width="6.109375" style="334" customWidth="1"/>
    <col min="3" max="3" width="4.88671875" style="334" customWidth="1"/>
    <col min="4" max="4" width="73" style="333" bestFit="1" customWidth="1"/>
    <col min="5" max="5" width="7.33203125" style="333" customWidth="1"/>
    <col min="6" max="6" width="12.6640625" style="392" customWidth="1"/>
    <col min="7" max="7" width="15.109375" style="377" customWidth="1"/>
    <col min="8" max="8" width="20" style="377" bestFit="1" customWidth="1"/>
  </cols>
  <sheetData>
    <row r="1" spans="1:8" ht="15" thickBot="1"/>
    <row r="2" spans="1:8">
      <c r="B2" s="335"/>
      <c r="C2" s="336"/>
      <c r="D2" s="337"/>
      <c r="E2" s="429"/>
      <c r="F2" s="430"/>
      <c r="G2" s="431"/>
      <c r="H2" s="432"/>
    </row>
    <row r="3" spans="1:8">
      <c r="B3" s="338"/>
      <c r="C3" s="339"/>
      <c r="D3" s="340"/>
      <c r="E3" s="341" t="s">
        <v>57</v>
      </c>
      <c r="F3" s="342"/>
      <c r="G3" s="343"/>
      <c r="H3" s="344"/>
    </row>
    <row r="4" spans="1:8">
      <c r="B4" s="338"/>
      <c r="C4" s="339"/>
      <c r="D4" s="340"/>
      <c r="E4" s="345" t="s">
        <v>58</v>
      </c>
      <c r="F4" s="342"/>
      <c r="G4" s="346"/>
      <c r="H4" s="347" t="s">
        <v>50</v>
      </c>
    </row>
    <row r="5" spans="1:8">
      <c r="B5" s="338"/>
      <c r="C5" s="339"/>
      <c r="D5" s="340"/>
      <c r="E5" s="345" t="s">
        <v>51</v>
      </c>
      <c r="F5" s="342"/>
      <c r="G5" s="346"/>
      <c r="H5" s="347" t="s">
        <v>52</v>
      </c>
    </row>
    <row r="6" spans="1:8">
      <c r="B6" s="338"/>
      <c r="C6" s="339"/>
      <c r="D6" s="340"/>
      <c r="E6" s="569" t="s">
        <v>118</v>
      </c>
      <c r="F6" s="569"/>
      <c r="G6" s="348"/>
      <c r="H6" s="349" t="s">
        <v>0</v>
      </c>
    </row>
    <row r="7" spans="1:8">
      <c r="B7" s="433"/>
      <c r="C7" s="434"/>
      <c r="D7" s="435"/>
      <c r="E7" s="569"/>
      <c r="F7" s="569"/>
      <c r="G7" s="350"/>
      <c r="H7" s="351"/>
    </row>
    <row r="8" spans="1:8" ht="15" thickBot="1">
      <c r="B8" s="436"/>
      <c r="C8" s="437"/>
      <c r="D8" s="437"/>
      <c r="E8" s="437"/>
      <c r="F8" s="438"/>
      <c r="G8" s="352"/>
      <c r="H8" s="353"/>
    </row>
    <row r="9" spans="1:8" ht="18" thickBot="1">
      <c r="B9" s="354"/>
      <c r="C9" s="354"/>
    </row>
    <row r="10" spans="1:8">
      <c r="A10" s="355"/>
      <c r="B10" s="563" t="s">
        <v>579</v>
      </c>
      <c r="C10" s="570"/>
      <c r="D10" s="570"/>
      <c r="E10" s="570"/>
      <c r="F10" s="570"/>
      <c r="G10" s="570"/>
      <c r="H10" s="571"/>
    </row>
    <row r="11" spans="1:8" ht="15" thickBot="1">
      <c r="A11" s="355"/>
      <c r="B11" s="572"/>
      <c r="C11" s="573"/>
      <c r="D11" s="573"/>
      <c r="E11" s="573"/>
      <c r="F11" s="573"/>
      <c r="G11" s="573"/>
      <c r="H11" s="574"/>
    </row>
    <row r="12" spans="1:8" ht="15" thickBot="1">
      <c r="D12" s="356"/>
      <c r="E12" s="356"/>
      <c r="F12" s="393"/>
    </row>
    <row r="13" spans="1:8" ht="26.4">
      <c r="B13" s="403" t="s">
        <v>1</v>
      </c>
      <c r="C13" s="404" t="s">
        <v>61</v>
      </c>
      <c r="D13" s="404" t="s">
        <v>2</v>
      </c>
      <c r="E13" s="405" t="s">
        <v>3</v>
      </c>
      <c r="F13" s="406" t="s">
        <v>517</v>
      </c>
      <c r="G13" s="407" t="s">
        <v>518</v>
      </c>
      <c r="H13" s="408" t="s">
        <v>519</v>
      </c>
    </row>
    <row r="14" spans="1:8">
      <c r="B14" s="375"/>
      <c r="C14" s="357"/>
      <c r="D14" s="357" t="s">
        <v>520</v>
      </c>
      <c r="E14" s="357"/>
      <c r="F14" s="395"/>
      <c r="G14" s="380"/>
      <c r="H14" s="381"/>
    </row>
    <row r="15" spans="1:8">
      <c r="B15" s="376"/>
      <c r="C15" s="358"/>
      <c r="D15" s="358" t="s">
        <v>581</v>
      </c>
      <c r="E15" s="358"/>
      <c r="F15" s="396"/>
      <c r="G15" s="382"/>
      <c r="H15" s="383">
        <f>SUM(H16:H20)</f>
        <v>0</v>
      </c>
    </row>
    <row r="16" spans="1:8">
      <c r="B16" s="412">
        <v>1</v>
      </c>
      <c r="C16" s="413"/>
      <c r="D16" s="413" t="s">
        <v>522</v>
      </c>
      <c r="E16" s="414" t="s">
        <v>523</v>
      </c>
      <c r="F16" s="415">
        <v>1</v>
      </c>
      <c r="G16" s="416"/>
      <c r="H16" s="384">
        <f>F16*G16</f>
        <v>0</v>
      </c>
    </row>
    <row r="17" spans="2:8">
      <c r="B17" s="412">
        <f t="shared" ref="B17:B20" si="0">+B16+1</f>
        <v>2</v>
      </c>
      <c r="C17" s="413"/>
      <c r="D17" s="413" t="s">
        <v>524</v>
      </c>
      <c r="E17" s="414" t="s">
        <v>523</v>
      </c>
      <c r="F17" s="417">
        <v>1</v>
      </c>
      <c r="G17" s="416"/>
      <c r="H17" s="384">
        <f>G17*F17</f>
        <v>0</v>
      </c>
    </row>
    <row r="18" spans="2:8">
      <c r="B18" s="412">
        <f t="shared" si="0"/>
        <v>3</v>
      </c>
      <c r="C18" s="413"/>
      <c r="D18" s="413" t="s">
        <v>525</v>
      </c>
      <c r="E18" s="414" t="s">
        <v>523</v>
      </c>
      <c r="F18" s="417">
        <v>1</v>
      </c>
      <c r="G18" s="416"/>
      <c r="H18" s="384">
        <f>G18*F18</f>
        <v>0</v>
      </c>
    </row>
    <row r="19" spans="2:8">
      <c r="B19" s="412">
        <f t="shared" si="0"/>
        <v>4</v>
      </c>
      <c r="C19" s="413"/>
      <c r="D19" s="413" t="s">
        <v>576</v>
      </c>
      <c r="E19" s="414" t="s">
        <v>523</v>
      </c>
      <c r="F19" s="415">
        <v>1</v>
      </c>
      <c r="G19" s="416"/>
      <c r="H19" s="384">
        <f t="shared" ref="H19" si="1">G19*F19</f>
        <v>0</v>
      </c>
    </row>
    <row r="20" spans="2:8">
      <c r="B20" s="412">
        <f t="shared" si="0"/>
        <v>5</v>
      </c>
      <c r="C20" s="413"/>
      <c r="D20" s="413" t="s">
        <v>526</v>
      </c>
      <c r="E20" s="414" t="s">
        <v>523</v>
      </c>
      <c r="F20" s="415">
        <v>1</v>
      </c>
      <c r="G20" s="416"/>
      <c r="H20" s="384">
        <f>G20*F20</f>
        <v>0</v>
      </c>
    </row>
    <row r="21" spans="2:8">
      <c r="B21" s="376"/>
      <c r="C21" s="358"/>
      <c r="D21" s="358" t="s">
        <v>582</v>
      </c>
      <c r="E21" s="358"/>
      <c r="F21" s="396"/>
      <c r="G21" s="382"/>
      <c r="H21" s="383">
        <f>SUM(H22:H26)</f>
        <v>0</v>
      </c>
    </row>
    <row r="22" spans="2:8">
      <c r="B22" s="412">
        <f>+B20+1</f>
        <v>6</v>
      </c>
      <c r="C22" s="413"/>
      <c r="D22" s="413" t="s">
        <v>522</v>
      </c>
      <c r="E22" s="414" t="s">
        <v>523</v>
      </c>
      <c r="F22" s="415">
        <v>1</v>
      </c>
      <c r="G22" s="416"/>
      <c r="H22" s="384">
        <f>F22*G22</f>
        <v>0</v>
      </c>
    </row>
    <row r="23" spans="2:8">
      <c r="B23" s="412">
        <f t="shared" ref="B23:B26" si="2">+B22+1</f>
        <v>7</v>
      </c>
      <c r="C23" s="413"/>
      <c r="D23" s="413" t="s">
        <v>524</v>
      </c>
      <c r="E23" s="414" t="s">
        <v>523</v>
      </c>
      <c r="F23" s="417">
        <v>1</v>
      </c>
      <c r="G23" s="416"/>
      <c r="H23" s="384">
        <f>G23*F23</f>
        <v>0</v>
      </c>
    </row>
    <row r="24" spans="2:8">
      <c r="B24" s="412">
        <f t="shared" si="2"/>
        <v>8</v>
      </c>
      <c r="C24" s="413"/>
      <c r="D24" s="413" t="s">
        <v>525</v>
      </c>
      <c r="E24" s="414" t="s">
        <v>523</v>
      </c>
      <c r="F24" s="417">
        <v>1</v>
      </c>
      <c r="G24" s="416"/>
      <c r="H24" s="384">
        <f>G24*F24</f>
        <v>0</v>
      </c>
    </row>
    <row r="25" spans="2:8">
      <c r="B25" s="412">
        <f t="shared" si="2"/>
        <v>9</v>
      </c>
      <c r="C25" s="413"/>
      <c r="D25" s="413" t="s">
        <v>576</v>
      </c>
      <c r="E25" s="414" t="s">
        <v>523</v>
      </c>
      <c r="F25" s="415">
        <v>1</v>
      </c>
      <c r="G25" s="416"/>
      <c r="H25" s="384">
        <f t="shared" ref="H25" si="3">G25*F25</f>
        <v>0</v>
      </c>
    </row>
    <row r="26" spans="2:8">
      <c r="B26" s="412">
        <f t="shared" si="2"/>
        <v>10</v>
      </c>
      <c r="C26" s="413"/>
      <c r="D26" s="413" t="s">
        <v>526</v>
      </c>
      <c r="E26" s="414" t="s">
        <v>523</v>
      </c>
      <c r="F26" s="415">
        <v>1</v>
      </c>
      <c r="G26" s="416"/>
      <c r="H26" s="384">
        <f>G26*F26</f>
        <v>0</v>
      </c>
    </row>
    <row r="27" spans="2:8">
      <c r="B27" s="376"/>
      <c r="C27" s="358"/>
      <c r="D27" s="358" t="s">
        <v>584</v>
      </c>
      <c r="E27" s="358"/>
      <c r="F27" s="396"/>
      <c r="G27" s="382"/>
      <c r="H27" s="383">
        <f>SUM(H28:H31)</f>
        <v>0</v>
      </c>
    </row>
    <row r="28" spans="2:8" ht="22.8">
      <c r="B28" s="497">
        <v>11</v>
      </c>
      <c r="C28" s="498"/>
      <c r="D28" s="498" t="s">
        <v>529</v>
      </c>
      <c r="E28" s="499" t="s">
        <v>523</v>
      </c>
      <c r="F28" s="500">
        <v>1</v>
      </c>
      <c r="G28" s="501"/>
      <c r="H28" s="384">
        <f>F28*G28</f>
        <v>0</v>
      </c>
    </row>
    <row r="29" spans="2:8">
      <c r="B29" s="412">
        <f t="shared" ref="B29:B31" si="4">+B28+1</f>
        <v>12</v>
      </c>
      <c r="C29" s="413"/>
      <c r="D29" s="413" t="s">
        <v>530</v>
      </c>
      <c r="E29" s="414" t="s">
        <v>14</v>
      </c>
      <c r="F29" s="418">
        <v>1</v>
      </c>
      <c r="G29" s="416"/>
      <c r="H29" s="384">
        <f t="shared" ref="H29:H30" si="5">G29*F29</f>
        <v>0</v>
      </c>
    </row>
    <row r="30" spans="2:8">
      <c r="B30" s="412">
        <f t="shared" si="4"/>
        <v>13</v>
      </c>
      <c r="C30" s="413"/>
      <c r="D30" s="413" t="s">
        <v>531</v>
      </c>
      <c r="E30" s="414" t="s">
        <v>523</v>
      </c>
      <c r="F30" s="418">
        <v>1</v>
      </c>
      <c r="G30" s="416"/>
      <c r="H30" s="384">
        <f t="shared" si="5"/>
        <v>0</v>
      </c>
    </row>
    <row r="31" spans="2:8">
      <c r="B31" s="412">
        <f t="shared" si="4"/>
        <v>14</v>
      </c>
      <c r="C31" s="413"/>
      <c r="D31" s="413" t="s">
        <v>532</v>
      </c>
      <c r="E31" s="414" t="s">
        <v>523</v>
      </c>
      <c r="F31" s="418">
        <v>1</v>
      </c>
      <c r="G31" s="416"/>
      <c r="H31" s="384">
        <f>F31*G31</f>
        <v>0</v>
      </c>
    </row>
    <row r="32" spans="2:8">
      <c r="B32" s="376"/>
      <c r="C32" s="358"/>
      <c r="D32" s="358" t="s">
        <v>585</v>
      </c>
      <c r="E32" s="358"/>
      <c r="F32" s="396"/>
      <c r="G32" s="382"/>
      <c r="H32" s="383">
        <f>SUM(H33:H36)</f>
        <v>0</v>
      </c>
    </row>
    <row r="33" spans="2:8" ht="22.8">
      <c r="B33" s="497">
        <f>+B31+1</f>
        <v>15</v>
      </c>
      <c r="C33" s="498"/>
      <c r="D33" s="498" t="s">
        <v>529</v>
      </c>
      <c r="E33" s="499" t="s">
        <v>523</v>
      </c>
      <c r="F33" s="500">
        <v>1</v>
      </c>
      <c r="G33" s="501"/>
      <c r="H33" s="384">
        <f>F33*G33</f>
        <v>0</v>
      </c>
    </row>
    <row r="34" spans="2:8">
      <c r="B34" s="412">
        <f t="shared" ref="B34:B36" si="6">+B33+1</f>
        <v>16</v>
      </c>
      <c r="C34" s="413"/>
      <c r="D34" s="413" t="s">
        <v>530</v>
      </c>
      <c r="E34" s="414" t="s">
        <v>14</v>
      </c>
      <c r="F34" s="418">
        <v>1</v>
      </c>
      <c r="G34" s="416"/>
      <c r="H34" s="384">
        <f t="shared" ref="H34:H35" si="7">G34*F34</f>
        <v>0</v>
      </c>
    </row>
    <row r="35" spans="2:8">
      <c r="B35" s="412">
        <f t="shared" si="6"/>
        <v>17</v>
      </c>
      <c r="C35" s="413"/>
      <c r="D35" s="413" t="s">
        <v>531</v>
      </c>
      <c r="E35" s="414" t="s">
        <v>523</v>
      </c>
      <c r="F35" s="418">
        <v>1</v>
      </c>
      <c r="G35" s="416"/>
      <c r="H35" s="384">
        <f t="shared" si="7"/>
        <v>0</v>
      </c>
    </row>
    <row r="36" spans="2:8">
      <c r="B36" s="412">
        <f t="shared" si="6"/>
        <v>18</v>
      </c>
      <c r="C36" s="413"/>
      <c r="D36" s="413" t="s">
        <v>532</v>
      </c>
      <c r="E36" s="414" t="s">
        <v>523</v>
      </c>
      <c r="F36" s="418">
        <v>1</v>
      </c>
      <c r="G36" s="416"/>
      <c r="H36" s="384">
        <f>F36*G36</f>
        <v>0</v>
      </c>
    </row>
    <row r="37" spans="2:8">
      <c r="B37" s="376"/>
      <c r="C37" s="358"/>
      <c r="D37" s="358" t="s">
        <v>587</v>
      </c>
      <c r="E37" s="358"/>
      <c r="F37" s="396"/>
      <c r="G37" s="382"/>
      <c r="H37" s="383">
        <f>SUM(H38:H43)</f>
        <v>0</v>
      </c>
    </row>
    <row r="38" spans="2:8">
      <c r="B38" s="412">
        <v>19</v>
      </c>
      <c r="C38" s="413"/>
      <c r="D38" s="413" t="s">
        <v>524</v>
      </c>
      <c r="E38" s="414" t="s">
        <v>14</v>
      </c>
      <c r="F38" s="418">
        <v>3</v>
      </c>
      <c r="G38" s="416"/>
      <c r="H38" s="384">
        <f t="shared" ref="H38:H42" si="8">G38*F38</f>
        <v>0</v>
      </c>
    </row>
    <row r="39" spans="2:8">
      <c r="B39" s="412">
        <f t="shared" ref="B39:B43" si="9">+B38+1</f>
        <v>20</v>
      </c>
      <c r="C39" s="413"/>
      <c r="D39" s="413" t="s">
        <v>535</v>
      </c>
      <c r="E39" s="414" t="s">
        <v>14</v>
      </c>
      <c r="F39" s="418">
        <v>2</v>
      </c>
      <c r="G39" s="416"/>
      <c r="H39" s="384">
        <f t="shared" si="8"/>
        <v>0</v>
      </c>
    </row>
    <row r="40" spans="2:8">
      <c r="B40" s="412">
        <f t="shared" si="9"/>
        <v>21</v>
      </c>
      <c r="C40" s="413"/>
      <c r="D40" s="413" t="s">
        <v>536</v>
      </c>
      <c r="E40" s="414" t="s">
        <v>14</v>
      </c>
      <c r="F40" s="418">
        <v>2</v>
      </c>
      <c r="G40" s="416"/>
      <c r="H40" s="384">
        <f t="shared" si="8"/>
        <v>0</v>
      </c>
    </row>
    <row r="41" spans="2:8">
      <c r="B41" s="412">
        <f t="shared" si="9"/>
        <v>22</v>
      </c>
      <c r="C41" s="413"/>
      <c r="D41" s="413" t="s">
        <v>537</v>
      </c>
      <c r="E41" s="414" t="s">
        <v>14</v>
      </c>
      <c r="F41" s="418">
        <v>2</v>
      </c>
      <c r="G41" s="416"/>
      <c r="H41" s="384">
        <f t="shared" si="8"/>
        <v>0</v>
      </c>
    </row>
    <row r="42" spans="2:8">
      <c r="B42" s="412">
        <f t="shared" si="9"/>
        <v>23</v>
      </c>
      <c r="C42" s="413"/>
      <c r="D42" s="413" t="s">
        <v>539</v>
      </c>
      <c r="E42" s="414" t="s">
        <v>14</v>
      </c>
      <c r="F42" s="418">
        <v>5</v>
      </c>
      <c r="G42" s="416"/>
      <c r="H42" s="384">
        <f t="shared" si="8"/>
        <v>0</v>
      </c>
    </row>
    <row r="43" spans="2:8">
      <c r="B43" s="412">
        <f t="shared" si="9"/>
        <v>24</v>
      </c>
      <c r="C43" s="413"/>
      <c r="D43" s="413" t="s">
        <v>540</v>
      </c>
      <c r="E43" s="414" t="s">
        <v>523</v>
      </c>
      <c r="F43" s="418">
        <v>1</v>
      </c>
      <c r="G43" s="416"/>
      <c r="H43" s="384">
        <f>F43*G43</f>
        <v>0</v>
      </c>
    </row>
    <row r="44" spans="2:8">
      <c r="B44" s="376"/>
      <c r="C44" s="358"/>
      <c r="D44" s="358" t="s">
        <v>588</v>
      </c>
      <c r="E44" s="358"/>
      <c r="F44" s="396"/>
      <c r="G44" s="382"/>
      <c r="H44" s="383">
        <f>SUM(H45:H48)</f>
        <v>0</v>
      </c>
    </row>
    <row r="45" spans="2:8">
      <c r="B45" s="412">
        <f>+B43+1</f>
        <v>25</v>
      </c>
      <c r="C45" s="413"/>
      <c r="D45" s="413" t="s">
        <v>524</v>
      </c>
      <c r="E45" s="414" t="s">
        <v>14</v>
      </c>
      <c r="F45" s="418">
        <v>1</v>
      </c>
      <c r="G45" s="416"/>
      <c r="H45" s="384">
        <f t="shared" ref="H45:H47" si="10">G45*F45</f>
        <v>0</v>
      </c>
    </row>
    <row r="46" spans="2:8">
      <c r="B46" s="412">
        <f t="shared" ref="B46:B48" si="11">+B45+1</f>
        <v>26</v>
      </c>
      <c r="C46" s="413"/>
      <c r="D46" s="413" t="s">
        <v>537</v>
      </c>
      <c r="E46" s="414" t="s">
        <v>14</v>
      </c>
      <c r="F46" s="418">
        <v>1</v>
      </c>
      <c r="G46" s="416"/>
      <c r="H46" s="384">
        <f t="shared" si="10"/>
        <v>0</v>
      </c>
    </row>
    <row r="47" spans="2:8">
      <c r="B47" s="412">
        <f t="shared" si="11"/>
        <v>27</v>
      </c>
      <c r="C47" s="413"/>
      <c r="D47" s="413" t="s">
        <v>539</v>
      </c>
      <c r="E47" s="414" t="s">
        <v>14</v>
      </c>
      <c r="F47" s="418">
        <v>1</v>
      </c>
      <c r="G47" s="416"/>
      <c r="H47" s="384">
        <f t="shared" si="10"/>
        <v>0</v>
      </c>
    </row>
    <row r="48" spans="2:8">
      <c r="B48" s="412">
        <f t="shared" si="11"/>
        <v>28</v>
      </c>
      <c r="C48" s="413"/>
      <c r="D48" s="413" t="s">
        <v>540</v>
      </c>
      <c r="E48" s="414" t="s">
        <v>523</v>
      </c>
      <c r="F48" s="418">
        <v>1</v>
      </c>
      <c r="G48" s="416"/>
      <c r="H48" s="384">
        <f>F48*G48</f>
        <v>0</v>
      </c>
    </row>
    <row r="49" spans="2:8">
      <c r="B49" s="376"/>
      <c r="C49" s="358"/>
      <c r="D49" s="358" t="s">
        <v>590</v>
      </c>
      <c r="E49" s="358"/>
      <c r="F49" s="396"/>
      <c r="G49" s="382"/>
      <c r="H49" s="383">
        <f>SUM(H50:H55)</f>
        <v>0</v>
      </c>
    </row>
    <row r="50" spans="2:8">
      <c r="B50" s="412">
        <v>29</v>
      </c>
      <c r="C50" s="413"/>
      <c r="D50" s="419" t="s">
        <v>543</v>
      </c>
      <c r="E50" s="414" t="s">
        <v>257</v>
      </c>
      <c r="F50" s="415">
        <v>24</v>
      </c>
      <c r="G50" s="416"/>
      <c r="H50" s="384">
        <f t="shared" ref="H50:H55" si="12">F50*G50</f>
        <v>0</v>
      </c>
    </row>
    <row r="51" spans="2:8">
      <c r="B51" s="412">
        <f t="shared" ref="B51:B55" si="13">+B50+1</f>
        <v>30</v>
      </c>
      <c r="C51" s="413"/>
      <c r="D51" s="419" t="s">
        <v>544</v>
      </c>
      <c r="E51" s="414" t="s">
        <v>257</v>
      </c>
      <c r="F51" s="415">
        <v>9</v>
      </c>
      <c r="G51" s="416"/>
      <c r="H51" s="384">
        <f t="shared" si="12"/>
        <v>0</v>
      </c>
    </row>
    <row r="52" spans="2:8">
      <c r="B52" s="412">
        <f t="shared" si="13"/>
        <v>31</v>
      </c>
      <c r="C52" s="413"/>
      <c r="D52" s="419" t="s">
        <v>578</v>
      </c>
      <c r="E52" s="414" t="s">
        <v>257</v>
      </c>
      <c r="F52" s="415">
        <v>16</v>
      </c>
      <c r="G52" s="416"/>
      <c r="H52" s="384">
        <f t="shared" si="12"/>
        <v>0</v>
      </c>
    </row>
    <row r="53" spans="2:8">
      <c r="B53" s="412">
        <f t="shared" si="13"/>
        <v>32</v>
      </c>
      <c r="C53" s="413"/>
      <c r="D53" s="419" t="s">
        <v>546</v>
      </c>
      <c r="E53" s="414" t="s">
        <v>257</v>
      </c>
      <c r="F53" s="415">
        <v>20</v>
      </c>
      <c r="G53" s="416"/>
      <c r="H53" s="384">
        <f t="shared" si="12"/>
        <v>0</v>
      </c>
    </row>
    <row r="54" spans="2:8">
      <c r="B54" s="412">
        <f t="shared" si="13"/>
        <v>33</v>
      </c>
      <c r="C54" s="413"/>
      <c r="D54" s="419" t="s">
        <v>547</v>
      </c>
      <c r="E54" s="414" t="s">
        <v>257</v>
      </c>
      <c r="F54" s="415">
        <v>10</v>
      </c>
      <c r="G54" s="416"/>
      <c r="H54" s="384">
        <f t="shared" si="12"/>
        <v>0</v>
      </c>
    </row>
    <row r="55" spans="2:8">
      <c r="B55" s="412">
        <f t="shared" si="13"/>
        <v>34</v>
      </c>
      <c r="C55" s="413"/>
      <c r="D55" s="413" t="s">
        <v>548</v>
      </c>
      <c r="E55" s="414" t="s">
        <v>523</v>
      </c>
      <c r="F55" s="418">
        <v>1</v>
      </c>
      <c r="G55" s="416"/>
      <c r="H55" s="384">
        <f t="shared" si="12"/>
        <v>0</v>
      </c>
    </row>
    <row r="56" spans="2:8">
      <c r="B56" s="376"/>
      <c r="C56" s="358"/>
      <c r="D56" s="358" t="s">
        <v>591</v>
      </c>
      <c r="E56" s="358"/>
      <c r="F56" s="396"/>
      <c r="G56" s="382"/>
      <c r="H56" s="383">
        <f>SUM(H57:H63)</f>
        <v>0</v>
      </c>
    </row>
    <row r="57" spans="2:8">
      <c r="B57" s="412">
        <f>+B55+1</f>
        <v>35</v>
      </c>
      <c r="C57" s="413"/>
      <c r="D57" s="419" t="s">
        <v>543</v>
      </c>
      <c r="E57" s="414" t="s">
        <v>257</v>
      </c>
      <c r="F57" s="415">
        <v>3</v>
      </c>
      <c r="G57" s="416"/>
      <c r="H57" s="384">
        <f t="shared" ref="H57:H63" si="14">F57*G57</f>
        <v>0</v>
      </c>
    </row>
    <row r="58" spans="2:8">
      <c r="B58" s="412">
        <f t="shared" ref="B58:B63" si="15">+B57+1</f>
        <v>36</v>
      </c>
      <c r="C58" s="413"/>
      <c r="D58" s="419" t="s">
        <v>544</v>
      </c>
      <c r="E58" s="414" t="s">
        <v>257</v>
      </c>
      <c r="F58" s="415">
        <v>3</v>
      </c>
      <c r="G58" s="416"/>
      <c r="H58" s="384">
        <f t="shared" si="14"/>
        <v>0</v>
      </c>
    </row>
    <row r="59" spans="2:8">
      <c r="B59" s="412">
        <f t="shared" si="15"/>
        <v>37</v>
      </c>
      <c r="C59" s="413"/>
      <c r="D59" s="419" t="s">
        <v>545</v>
      </c>
      <c r="E59" s="414" t="s">
        <v>257</v>
      </c>
      <c r="F59" s="415">
        <v>4</v>
      </c>
      <c r="G59" s="416"/>
      <c r="H59" s="384">
        <f t="shared" si="14"/>
        <v>0</v>
      </c>
    </row>
    <row r="60" spans="2:8">
      <c r="B60" s="412">
        <f t="shared" si="15"/>
        <v>38</v>
      </c>
      <c r="C60" s="413"/>
      <c r="D60" s="419" t="s">
        <v>578</v>
      </c>
      <c r="E60" s="414" t="s">
        <v>257</v>
      </c>
      <c r="F60" s="415">
        <v>4</v>
      </c>
      <c r="G60" s="416"/>
      <c r="H60" s="384">
        <f t="shared" si="14"/>
        <v>0</v>
      </c>
    </row>
    <row r="61" spans="2:8">
      <c r="B61" s="412">
        <f t="shared" si="15"/>
        <v>39</v>
      </c>
      <c r="C61" s="413"/>
      <c r="D61" s="419" t="s">
        <v>546</v>
      </c>
      <c r="E61" s="414" t="s">
        <v>257</v>
      </c>
      <c r="F61" s="415">
        <v>3</v>
      </c>
      <c r="G61" s="416"/>
      <c r="H61" s="384">
        <f t="shared" si="14"/>
        <v>0</v>
      </c>
    </row>
    <row r="62" spans="2:8">
      <c r="B62" s="412">
        <f t="shared" si="15"/>
        <v>40</v>
      </c>
      <c r="C62" s="413"/>
      <c r="D62" s="419" t="s">
        <v>547</v>
      </c>
      <c r="E62" s="414" t="s">
        <v>257</v>
      </c>
      <c r="F62" s="415">
        <v>5</v>
      </c>
      <c r="G62" s="416"/>
      <c r="H62" s="384">
        <f t="shared" si="14"/>
        <v>0</v>
      </c>
    </row>
    <row r="63" spans="2:8">
      <c r="B63" s="412">
        <f t="shared" si="15"/>
        <v>41</v>
      </c>
      <c r="C63" s="413"/>
      <c r="D63" s="413" t="s">
        <v>548</v>
      </c>
      <c r="E63" s="414" t="s">
        <v>523</v>
      </c>
      <c r="F63" s="418">
        <v>1</v>
      </c>
      <c r="G63" s="416"/>
      <c r="H63" s="384">
        <f t="shared" si="14"/>
        <v>0</v>
      </c>
    </row>
    <row r="64" spans="2:8">
      <c r="B64" s="376"/>
      <c r="C64" s="358"/>
      <c r="D64" s="358" t="s">
        <v>593</v>
      </c>
      <c r="E64" s="358"/>
      <c r="F64" s="396"/>
      <c r="G64" s="382"/>
      <c r="H64" s="383">
        <f>SUM(H65:H74)</f>
        <v>0</v>
      </c>
    </row>
    <row r="65" spans="2:8">
      <c r="B65" s="412">
        <v>42</v>
      </c>
      <c r="C65" s="413"/>
      <c r="D65" s="413" t="s">
        <v>551</v>
      </c>
      <c r="E65" s="414" t="s">
        <v>14</v>
      </c>
      <c r="F65" s="417">
        <v>5</v>
      </c>
      <c r="G65" s="416"/>
      <c r="H65" s="384">
        <f t="shared" ref="H65:H72" si="16">G65*F65</f>
        <v>0</v>
      </c>
    </row>
    <row r="66" spans="2:8">
      <c r="B66" s="412">
        <f t="shared" ref="B66:B74" si="17">+B65+1</f>
        <v>43</v>
      </c>
      <c r="C66" s="413"/>
      <c r="D66" s="413" t="s">
        <v>552</v>
      </c>
      <c r="E66" s="414" t="s">
        <v>14</v>
      </c>
      <c r="F66" s="417">
        <v>7</v>
      </c>
      <c r="G66" s="416"/>
      <c r="H66" s="384">
        <f t="shared" si="16"/>
        <v>0</v>
      </c>
    </row>
    <row r="67" spans="2:8">
      <c r="B67" s="412">
        <f t="shared" si="17"/>
        <v>44</v>
      </c>
      <c r="C67" s="413"/>
      <c r="D67" s="413" t="s">
        <v>553</v>
      </c>
      <c r="E67" s="414" t="s">
        <v>14</v>
      </c>
      <c r="F67" s="417">
        <f>(F65+F66)*4</f>
        <v>48</v>
      </c>
      <c r="G67" s="416"/>
      <c r="H67" s="384">
        <f t="shared" si="16"/>
        <v>0</v>
      </c>
    </row>
    <row r="68" spans="2:8">
      <c r="B68" s="412">
        <f t="shared" si="17"/>
        <v>45</v>
      </c>
      <c r="C68" s="413"/>
      <c r="D68" s="413" t="s">
        <v>554</v>
      </c>
      <c r="E68" s="414" t="s">
        <v>14</v>
      </c>
      <c r="F68" s="417">
        <v>30</v>
      </c>
      <c r="G68" s="416"/>
      <c r="H68" s="384">
        <f t="shared" si="16"/>
        <v>0</v>
      </c>
    </row>
    <row r="69" spans="2:8">
      <c r="B69" s="412">
        <f t="shared" si="17"/>
        <v>46</v>
      </c>
      <c r="C69" s="413"/>
      <c r="D69" s="413" t="s">
        <v>555</v>
      </c>
      <c r="E69" s="414" t="s">
        <v>14</v>
      </c>
      <c r="F69" s="417">
        <v>40</v>
      </c>
      <c r="G69" s="416"/>
      <c r="H69" s="384">
        <f t="shared" si="16"/>
        <v>0</v>
      </c>
    </row>
    <row r="70" spans="2:8">
      <c r="B70" s="412">
        <f t="shared" si="17"/>
        <v>47</v>
      </c>
      <c r="C70" s="413"/>
      <c r="D70" s="413" t="s">
        <v>556</v>
      </c>
      <c r="E70" s="414" t="s">
        <v>14</v>
      </c>
      <c r="F70" s="417">
        <v>48</v>
      </c>
      <c r="G70" s="416"/>
      <c r="H70" s="384">
        <f t="shared" si="16"/>
        <v>0</v>
      </c>
    </row>
    <row r="71" spans="2:8">
      <c r="B71" s="412">
        <f t="shared" si="17"/>
        <v>48</v>
      </c>
      <c r="C71" s="413"/>
      <c r="D71" s="413" t="s">
        <v>557</v>
      </c>
      <c r="E71" s="414" t="s">
        <v>14</v>
      </c>
      <c r="F71" s="417">
        <v>2</v>
      </c>
      <c r="G71" s="416"/>
      <c r="H71" s="384">
        <f t="shared" si="16"/>
        <v>0</v>
      </c>
    </row>
    <row r="72" spans="2:8">
      <c r="B72" s="412">
        <f t="shared" si="17"/>
        <v>49</v>
      </c>
      <c r="C72" s="413"/>
      <c r="D72" s="413" t="s">
        <v>561</v>
      </c>
      <c r="E72" s="414" t="s">
        <v>257</v>
      </c>
      <c r="F72" s="417">
        <v>15</v>
      </c>
      <c r="G72" s="416"/>
      <c r="H72" s="384">
        <f t="shared" si="16"/>
        <v>0</v>
      </c>
    </row>
    <row r="73" spans="2:8">
      <c r="B73" s="412">
        <f t="shared" si="17"/>
        <v>50</v>
      </c>
      <c r="C73" s="413"/>
      <c r="D73" s="413" t="s">
        <v>540</v>
      </c>
      <c r="E73" s="414" t="s">
        <v>523</v>
      </c>
      <c r="F73" s="418">
        <v>1</v>
      </c>
      <c r="G73" s="416"/>
      <c r="H73" s="384">
        <f>F73*G73</f>
        <v>0</v>
      </c>
    </row>
    <row r="74" spans="2:8">
      <c r="B74" s="412">
        <f t="shared" si="17"/>
        <v>51</v>
      </c>
      <c r="C74" s="413"/>
      <c r="D74" s="413" t="s">
        <v>559</v>
      </c>
      <c r="E74" s="414" t="s">
        <v>523</v>
      </c>
      <c r="F74" s="418">
        <v>1</v>
      </c>
      <c r="G74" s="416"/>
      <c r="H74" s="384">
        <f>F74*G74</f>
        <v>0</v>
      </c>
    </row>
    <row r="75" spans="2:8">
      <c r="B75" s="376"/>
      <c r="C75" s="358"/>
      <c r="D75" s="358" t="s">
        <v>594</v>
      </c>
      <c r="E75" s="358"/>
      <c r="F75" s="396"/>
      <c r="G75" s="382"/>
      <c r="H75" s="383">
        <f>SUM(H76:H85)</f>
        <v>0</v>
      </c>
    </row>
    <row r="76" spans="2:8">
      <c r="B76" s="412">
        <f>+B74+1</f>
        <v>52</v>
      </c>
      <c r="C76" s="413"/>
      <c r="D76" s="413" t="s">
        <v>551</v>
      </c>
      <c r="E76" s="414" t="s">
        <v>14</v>
      </c>
      <c r="F76" s="417">
        <v>1</v>
      </c>
      <c r="G76" s="416"/>
      <c r="H76" s="384">
        <f t="shared" ref="H76:H83" si="18">G76*F76</f>
        <v>0</v>
      </c>
    </row>
    <row r="77" spans="2:8">
      <c r="B77" s="412">
        <f t="shared" ref="B77:B85" si="19">+B76+1</f>
        <v>53</v>
      </c>
      <c r="C77" s="413"/>
      <c r="D77" s="413" t="s">
        <v>552</v>
      </c>
      <c r="E77" s="414" t="s">
        <v>14</v>
      </c>
      <c r="F77" s="417">
        <v>2</v>
      </c>
      <c r="G77" s="416"/>
      <c r="H77" s="384">
        <f t="shared" si="18"/>
        <v>0</v>
      </c>
    </row>
    <row r="78" spans="2:8">
      <c r="B78" s="412">
        <f t="shared" si="19"/>
        <v>54</v>
      </c>
      <c r="C78" s="413"/>
      <c r="D78" s="413" t="s">
        <v>553</v>
      </c>
      <c r="E78" s="414" t="s">
        <v>14</v>
      </c>
      <c r="F78" s="417">
        <f>(F76+F77)*4</f>
        <v>12</v>
      </c>
      <c r="G78" s="416"/>
      <c r="H78" s="384">
        <f t="shared" si="18"/>
        <v>0</v>
      </c>
    </row>
    <row r="79" spans="2:8">
      <c r="B79" s="412">
        <f t="shared" si="19"/>
        <v>55</v>
      </c>
      <c r="C79" s="413"/>
      <c r="D79" s="413" t="s">
        <v>554</v>
      </c>
      <c r="E79" s="414" t="s">
        <v>14</v>
      </c>
      <c r="F79" s="417">
        <v>10</v>
      </c>
      <c r="G79" s="416"/>
      <c r="H79" s="384">
        <f t="shared" si="18"/>
        <v>0</v>
      </c>
    </row>
    <row r="80" spans="2:8">
      <c r="B80" s="412">
        <f t="shared" si="19"/>
        <v>56</v>
      </c>
      <c r="C80" s="413"/>
      <c r="D80" s="413" t="s">
        <v>555</v>
      </c>
      <c r="E80" s="414" t="s">
        <v>14</v>
      </c>
      <c r="F80" s="417">
        <v>10</v>
      </c>
      <c r="G80" s="416"/>
      <c r="H80" s="384">
        <f t="shared" si="18"/>
        <v>0</v>
      </c>
    </row>
    <row r="81" spans="1:8">
      <c r="B81" s="412">
        <f t="shared" si="19"/>
        <v>57</v>
      </c>
      <c r="C81" s="413"/>
      <c r="D81" s="413" t="s">
        <v>556</v>
      </c>
      <c r="E81" s="414" t="s">
        <v>14</v>
      </c>
      <c r="F81" s="417">
        <v>12</v>
      </c>
      <c r="G81" s="416"/>
      <c r="H81" s="384">
        <f t="shared" si="18"/>
        <v>0</v>
      </c>
    </row>
    <row r="82" spans="1:8">
      <c r="B82" s="412">
        <f t="shared" si="19"/>
        <v>58</v>
      </c>
      <c r="C82" s="413"/>
      <c r="D82" s="413" t="s">
        <v>557</v>
      </c>
      <c r="E82" s="414" t="s">
        <v>14</v>
      </c>
      <c r="F82" s="417">
        <v>2</v>
      </c>
      <c r="G82" s="416"/>
      <c r="H82" s="384">
        <f t="shared" si="18"/>
        <v>0</v>
      </c>
    </row>
    <row r="83" spans="1:8">
      <c r="B83" s="412">
        <f t="shared" si="19"/>
        <v>59</v>
      </c>
      <c r="C83" s="413"/>
      <c r="D83" s="413" t="s">
        <v>561</v>
      </c>
      <c r="E83" s="414" t="s">
        <v>257</v>
      </c>
      <c r="F83" s="417">
        <v>3</v>
      </c>
      <c r="G83" s="416"/>
      <c r="H83" s="384">
        <f t="shared" si="18"/>
        <v>0</v>
      </c>
    </row>
    <row r="84" spans="1:8">
      <c r="B84" s="412">
        <f t="shared" si="19"/>
        <v>60</v>
      </c>
      <c r="C84" s="413"/>
      <c r="D84" s="413" t="s">
        <v>540</v>
      </c>
      <c r="E84" s="414" t="s">
        <v>523</v>
      </c>
      <c r="F84" s="418">
        <v>1</v>
      </c>
      <c r="G84" s="416"/>
      <c r="H84" s="384">
        <f>F84*G84</f>
        <v>0</v>
      </c>
    </row>
    <row r="85" spans="1:8">
      <c r="B85" s="412">
        <f t="shared" si="19"/>
        <v>61</v>
      </c>
      <c r="C85" s="413"/>
      <c r="D85" s="413" t="s">
        <v>559</v>
      </c>
      <c r="E85" s="414" t="s">
        <v>523</v>
      </c>
      <c r="F85" s="418">
        <v>1</v>
      </c>
      <c r="G85" s="416"/>
      <c r="H85" s="384">
        <f>F85*G85</f>
        <v>0</v>
      </c>
    </row>
    <row r="86" spans="1:8">
      <c r="A86" s="359"/>
      <c r="B86" s="376"/>
      <c r="C86" s="358"/>
      <c r="D86" s="358" t="s">
        <v>596</v>
      </c>
      <c r="E86" s="358"/>
      <c r="F86" s="396"/>
      <c r="G86" s="382"/>
      <c r="H86" s="383">
        <f>SUM(H87:H94)</f>
        <v>0</v>
      </c>
    </row>
    <row r="87" spans="1:8" ht="24">
      <c r="A87" s="359"/>
      <c r="B87" s="412">
        <v>62</v>
      </c>
      <c r="C87" s="413"/>
      <c r="D87" s="413" t="s">
        <v>563</v>
      </c>
      <c r="E87" s="414" t="s">
        <v>14</v>
      </c>
      <c r="F87" s="417">
        <v>6</v>
      </c>
      <c r="G87" s="416"/>
      <c r="H87" s="384">
        <f>G87*F87</f>
        <v>0</v>
      </c>
    </row>
    <row r="88" spans="1:8" ht="24">
      <c r="A88" s="359"/>
      <c r="B88" s="412">
        <f t="shared" ref="B88:B94" si="20">+B87+1</f>
        <v>63</v>
      </c>
      <c r="C88" s="413"/>
      <c r="D88" s="413" t="s">
        <v>564</v>
      </c>
      <c r="E88" s="414" t="s">
        <v>14</v>
      </c>
      <c r="F88" s="417">
        <v>2</v>
      </c>
      <c r="G88" s="416"/>
      <c r="H88" s="384">
        <f t="shared" ref="H88:H94" si="21">F88*G88</f>
        <v>0</v>
      </c>
    </row>
    <row r="89" spans="1:8">
      <c r="A89" s="359"/>
      <c r="B89" s="412">
        <f t="shared" si="20"/>
        <v>64</v>
      </c>
      <c r="C89" s="413"/>
      <c r="D89" s="413" t="s">
        <v>565</v>
      </c>
      <c r="E89" s="414" t="s">
        <v>14</v>
      </c>
      <c r="F89" s="417">
        <v>8</v>
      </c>
      <c r="G89" s="416"/>
      <c r="H89" s="384">
        <f t="shared" si="21"/>
        <v>0</v>
      </c>
    </row>
    <row r="90" spans="1:8" ht="24">
      <c r="A90" s="359"/>
      <c r="B90" s="412">
        <f t="shared" si="20"/>
        <v>65</v>
      </c>
      <c r="C90" s="413"/>
      <c r="D90" s="413" t="s">
        <v>597</v>
      </c>
      <c r="E90" s="414" t="s">
        <v>14</v>
      </c>
      <c r="F90" s="418">
        <v>2</v>
      </c>
      <c r="G90" s="416"/>
      <c r="H90" s="384">
        <f t="shared" si="21"/>
        <v>0</v>
      </c>
    </row>
    <row r="91" spans="1:8" ht="24">
      <c r="A91" s="359"/>
      <c r="B91" s="412">
        <f t="shared" si="20"/>
        <v>66</v>
      </c>
      <c r="C91" s="413"/>
      <c r="D91" s="413" t="s">
        <v>567</v>
      </c>
      <c r="E91" s="414" t="s">
        <v>14</v>
      </c>
      <c r="F91" s="418">
        <v>4</v>
      </c>
      <c r="G91" s="416"/>
      <c r="H91" s="384">
        <f t="shared" si="21"/>
        <v>0</v>
      </c>
    </row>
    <row r="92" spans="1:8">
      <c r="A92" s="359"/>
      <c r="B92" s="412">
        <f t="shared" si="20"/>
        <v>67</v>
      </c>
      <c r="C92" s="413"/>
      <c r="D92" s="413" t="s">
        <v>568</v>
      </c>
      <c r="E92" s="414" t="s">
        <v>523</v>
      </c>
      <c r="F92" s="418">
        <v>1</v>
      </c>
      <c r="G92" s="416"/>
      <c r="H92" s="384">
        <f t="shared" si="21"/>
        <v>0</v>
      </c>
    </row>
    <row r="93" spans="1:8">
      <c r="A93" s="359"/>
      <c r="B93" s="412">
        <f t="shared" si="20"/>
        <v>68</v>
      </c>
      <c r="C93" s="413"/>
      <c r="D93" s="413" t="s">
        <v>569</v>
      </c>
      <c r="E93" s="414" t="s">
        <v>523</v>
      </c>
      <c r="F93" s="418">
        <v>1</v>
      </c>
      <c r="G93" s="416"/>
      <c r="H93" s="384">
        <f t="shared" si="21"/>
        <v>0</v>
      </c>
    </row>
    <row r="94" spans="1:8">
      <c r="A94" s="359"/>
      <c r="B94" s="412">
        <f t="shared" si="20"/>
        <v>69</v>
      </c>
      <c r="C94" s="413"/>
      <c r="D94" s="413" t="s">
        <v>540</v>
      </c>
      <c r="E94" s="414" t="s">
        <v>523</v>
      </c>
      <c r="F94" s="418">
        <v>1</v>
      </c>
      <c r="G94" s="416"/>
      <c r="H94" s="384">
        <f t="shared" si="21"/>
        <v>0</v>
      </c>
    </row>
    <row r="95" spans="1:8">
      <c r="A95" s="359"/>
      <c r="B95" s="376"/>
      <c r="C95" s="358"/>
      <c r="D95" s="358" t="s">
        <v>598</v>
      </c>
      <c r="E95" s="358"/>
      <c r="F95" s="396"/>
      <c r="G95" s="382"/>
      <c r="H95" s="383">
        <f>SUM(H96:H102)</f>
        <v>0</v>
      </c>
    </row>
    <row r="96" spans="1:8" ht="24">
      <c r="A96" s="359"/>
      <c r="B96" s="412">
        <f>+B94+1</f>
        <v>70</v>
      </c>
      <c r="C96" s="413"/>
      <c r="D96" s="413" t="s">
        <v>563</v>
      </c>
      <c r="E96" s="414" t="s">
        <v>14</v>
      </c>
      <c r="F96" s="417">
        <v>1</v>
      </c>
      <c r="G96" s="416"/>
      <c r="H96" s="384">
        <f>G96*F96</f>
        <v>0</v>
      </c>
    </row>
    <row r="97" spans="1:8">
      <c r="A97" s="359"/>
      <c r="B97" s="412">
        <f t="shared" ref="B97:B102" si="22">+B96+1</f>
        <v>71</v>
      </c>
      <c r="C97" s="413"/>
      <c r="D97" s="413" t="s">
        <v>565</v>
      </c>
      <c r="E97" s="414" t="s">
        <v>14</v>
      </c>
      <c r="F97" s="417">
        <v>1</v>
      </c>
      <c r="G97" s="416"/>
      <c r="H97" s="384">
        <f t="shared" ref="H97:H102" si="23">F97*G97</f>
        <v>0</v>
      </c>
    </row>
    <row r="98" spans="1:8" ht="24">
      <c r="A98" s="359"/>
      <c r="B98" s="412">
        <f t="shared" si="22"/>
        <v>72</v>
      </c>
      <c r="C98" s="413"/>
      <c r="D98" s="413" t="s">
        <v>597</v>
      </c>
      <c r="E98" s="414" t="s">
        <v>14</v>
      </c>
      <c r="F98" s="418">
        <v>1</v>
      </c>
      <c r="G98" s="416"/>
      <c r="H98" s="384">
        <f t="shared" si="23"/>
        <v>0</v>
      </c>
    </row>
    <row r="99" spans="1:8" ht="24">
      <c r="A99" s="359"/>
      <c r="B99" s="412">
        <f t="shared" si="22"/>
        <v>73</v>
      </c>
      <c r="C99" s="413"/>
      <c r="D99" s="413" t="s">
        <v>567</v>
      </c>
      <c r="E99" s="414" t="s">
        <v>14</v>
      </c>
      <c r="F99" s="418">
        <v>1</v>
      </c>
      <c r="G99" s="416"/>
      <c r="H99" s="384">
        <f t="shared" si="23"/>
        <v>0</v>
      </c>
    </row>
    <row r="100" spans="1:8">
      <c r="A100" s="359"/>
      <c r="B100" s="412">
        <f t="shared" si="22"/>
        <v>74</v>
      </c>
      <c r="C100" s="413"/>
      <c r="D100" s="413" t="s">
        <v>568</v>
      </c>
      <c r="E100" s="414" t="s">
        <v>523</v>
      </c>
      <c r="F100" s="418">
        <v>1</v>
      </c>
      <c r="G100" s="416"/>
      <c r="H100" s="384">
        <f t="shared" si="23"/>
        <v>0</v>
      </c>
    </row>
    <row r="101" spans="1:8">
      <c r="A101" s="359"/>
      <c r="B101" s="412">
        <f t="shared" si="22"/>
        <v>75</v>
      </c>
      <c r="C101" s="413"/>
      <c r="D101" s="413" t="s">
        <v>569</v>
      </c>
      <c r="E101" s="414" t="s">
        <v>523</v>
      </c>
      <c r="F101" s="418">
        <v>1</v>
      </c>
      <c r="G101" s="416"/>
      <c r="H101" s="384">
        <f t="shared" si="23"/>
        <v>0</v>
      </c>
    </row>
    <row r="102" spans="1:8">
      <c r="A102" s="359"/>
      <c r="B102" s="412">
        <f t="shared" si="22"/>
        <v>76</v>
      </c>
      <c r="C102" s="413"/>
      <c r="D102" s="413" t="s">
        <v>540</v>
      </c>
      <c r="E102" s="414" t="s">
        <v>523</v>
      </c>
      <c r="F102" s="418">
        <v>1</v>
      </c>
      <c r="G102" s="416"/>
      <c r="H102" s="384">
        <f t="shared" si="23"/>
        <v>0</v>
      </c>
    </row>
    <row r="103" spans="1:8">
      <c r="A103" s="359"/>
      <c r="B103" s="376"/>
      <c r="C103" s="358"/>
      <c r="D103" s="358" t="s">
        <v>571</v>
      </c>
      <c r="E103" s="358"/>
      <c r="F103" s="396"/>
      <c r="G103" s="382"/>
      <c r="H103" s="383">
        <f>SUM(H104:H112)</f>
        <v>0</v>
      </c>
    </row>
    <row r="104" spans="1:8">
      <c r="A104" s="359"/>
      <c r="B104" s="412">
        <f>+B94+1</f>
        <v>70</v>
      </c>
      <c r="C104" s="413"/>
      <c r="D104" s="420" t="s">
        <v>262</v>
      </c>
      <c r="E104" s="414" t="s">
        <v>523</v>
      </c>
      <c r="F104" s="418">
        <v>1</v>
      </c>
      <c r="G104" s="416"/>
      <c r="H104" s="421">
        <f t="shared" ref="H104:H112" si="24">F104*G104</f>
        <v>0</v>
      </c>
    </row>
    <row r="105" spans="1:8">
      <c r="A105" s="359"/>
      <c r="B105" s="412">
        <f t="shared" ref="B105:B112" si="25">+B104+1</f>
        <v>71</v>
      </c>
      <c r="C105" s="413"/>
      <c r="D105" s="420" t="s">
        <v>263</v>
      </c>
      <c r="E105" s="414" t="s">
        <v>523</v>
      </c>
      <c r="F105" s="418">
        <v>1</v>
      </c>
      <c r="G105" s="416"/>
      <c r="H105" s="421">
        <f t="shared" si="24"/>
        <v>0</v>
      </c>
    </row>
    <row r="106" spans="1:8">
      <c r="A106" s="359"/>
      <c r="B106" s="412">
        <f t="shared" si="25"/>
        <v>72</v>
      </c>
      <c r="C106" s="413"/>
      <c r="D106" s="420" t="s">
        <v>572</v>
      </c>
      <c r="E106" s="414" t="s">
        <v>523</v>
      </c>
      <c r="F106" s="418">
        <v>1</v>
      </c>
      <c r="G106" s="416"/>
      <c r="H106" s="421">
        <f t="shared" si="24"/>
        <v>0</v>
      </c>
    </row>
    <row r="107" spans="1:8">
      <c r="A107" s="359"/>
      <c r="B107" s="412">
        <f t="shared" si="25"/>
        <v>73</v>
      </c>
      <c r="C107" s="413"/>
      <c r="D107" s="422" t="s">
        <v>573</v>
      </c>
      <c r="E107" s="414" t="s">
        <v>523</v>
      </c>
      <c r="F107" s="418">
        <v>1</v>
      </c>
      <c r="G107" s="416"/>
      <c r="H107" s="421">
        <f t="shared" si="24"/>
        <v>0</v>
      </c>
    </row>
    <row r="108" spans="1:8">
      <c r="A108" s="359"/>
      <c r="B108" s="412">
        <f t="shared" si="25"/>
        <v>74</v>
      </c>
      <c r="C108" s="413"/>
      <c r="D108" s="420" t="s">
        <v>574</v>
      </c>
      <c r="E108" s="414" t="s">
        <v>523</v>
      </c>
      <c r="F108" s="418">
        <v>1</v>
      </c>
      <c r="G108" s="416"/>
      <c r="H108" s="421">
        <f t="shared" si="24"/>
        <v>0</v>
      </c>
    </row>
    <row r="109" spans="1:8">
      <c r="A109" s="359"/>
      <c r="B109" s="412">
        <f t="shared" si="25"/>
        <v>75</v>
      </c>
      <c r="C109" s="413"/>
      <c r="D109" s="420" t="s">
        <v>268</v>
      </c>
      <c r="E109" s="414" t="s">
        <v>523</v>
      </c>
      <c r="F109" s="418">
        <v>1</v>
      </c>
      <c r="G109" s="416"/>
      <c r="H109" s="421">
        <f t="shared" si="24"/>
        <v>0</v>
      </c>
    </row>
    <row r="110" spans="1:8">
      <c r="A110" s="359"/>
      <c r="B110" s="412">
        <f t="shared" si="25"/>
        <v>76</v>
      </c>
      <c r="C110" s="413"/>
      <c r="D110" s="420" t="s">
        <v>269</v>
      </c>
      <c r="E110" s="414" t="s">
        <v>523</v>
      </c>
      <c r="F110" s="418">
        <v>1</v>
      </c>
      <c r="G110" s="416"/>
      <c r="H110" s="421">
        <f t="shared" si="24"/>
        <v>0</v>
      </c>
    </row>
    <row r="111" spans="1:8">
      <c r="A111" s="359"/>
      <c r="B111" s="412">
        <f t="shared" si="25"/>
        <v>77</v>
      </c>
      <c r="C111" s="413"/>
      <c r="D111" s="420" t="s">
        <v>270</v>
      </c>
      <c r="E111" s="414" t="s">
        <v>523</v>
      </c>
      <c r="F111" s="418">
        <v>1</v>
      </c>
      <c r="G111" s="416"/>
      <c r="H111" s="421">
        <f t="shared" si="24"/>
        <v>0</v>
      </c>
    </row>
    <row r="112" spans="1:8" ht="15" thickBot="1">
      <c r="A112" s="359"/>
      <c r="B112" s="423">
        <f t="shared" si="25"/>
        <v>78</v>
      </c>
      <c r="C112" s="424"/>
      <c r="D112" s="425" t="s">
        <v>271</v>
      </c>
      <c r="E112" s="426" t="s">
        <v>523</v>
      </c>
      <c r="F112" s="427">
        <v>1</v>
      </c>
      <c r="G112" s="496"/>
      <c r="H112" s="428">
        <f t="shared" si="24"/>
        <v>0</v>
      </c>
    </row>
    <row r="113" spans="1:8" ht="15" thickBot="1">
      <c r="A113" s="360"/>
      <c r="B113" s="373"/>
      <c r="C113" s="373"/>
      <c r="D113" s="374"/>
      <c r="E113" s="374"/>
      <c r="F113" s="397"/>
      <c r="G113" s="385"/>
      <c r="H113" s="386"/>
    </row>
    <row r="114" spans="1:8" ht="21.6" thickBot="1">
      <c r="A114" s="360"/>
      <c r="B114" s="361"/>
      <c r="C114" s="362"/>
      <c r="D114" s="19" t="s">
        <v>5</v>
      </c>
      <c r="E114" s="363"/>
      <c r="F114" s="398"/>
      <c r="G114" s="387"/>
      <c r="H114" s="146">
        <f>SUM(H14:H113)/2</f>
        <v>0</v>
      </c>
    </row>
    <row r="115" spans="1:8" ht="15" thickBot="1">
      <c r="A115" s="360"/>
      <c r="D115" s="364"/>
      <c r="E115" s="364"/>
      <c r="F115" s="399"/>
      <c r="G115" s="575"/>
      <c r="H115" s="575"/>
    </row>
    <row r="116" spans="1:8" ht="18" thickBot="1">
      <c r="A116" s="360"/>
      <c r="B116" s="365"/>
      <c r="C116" s="23"/>
      <c r="D116" s="19" t="s">
        <v>47</v>
      </c>
      <c r="E116" s="23"/>
      <c r="F116" s="400"/>
      <c r="G116" s="77"/>
      <c r="H116" s="63"/>
    </row>
    <row r="117" spans="1:8">
      <c r="A117" s="360"/>
      <c r="B117" s="366"/>
      <c r="C117" s="367"/>
      <c r="D117" s="368"/>
      <c r="E117" s="368"/>
      <c r="F117" s="401"/>
      <c r="G117" s="388"/>
      <c r="H117" s="389"/>
    </row>
    <row r="118" spans="1:8">
      <c r="A118" s="360"/>
      <c r="B118" s="366"/>
      <c r="C118" s="367"/>
      <c r="D118" s="369" t="s">
        <v>575</v>
      </c>
      <c r="E118" s="369"/>
      <c r="F118" s="401"/>
      <c r="G118" s="388"/>
      <c r="H118" s="389"/>
    </row>
    <row r="119" spans="1:8">
      <c r="A119" s="360"/>
      <c r="B119" s="366"/>
      <c r="C119" s="367"/>
      <c r="D119" s="360"/>
      <c r="E119" s="369"/>
      <c r="F119" s="401"/>
      <c r="G119" s="388"/>
      <c r="H119" s="389"/>
    </row>
    <row r="120" spans="1:8" ht="15" thickBot="1">
      <c r="A120" s="360"/>
      <c r="B120" s="370"/>
      <c r="C120" s="371"/>
      <c r="D120" s="372"/>
      <c r="E120" s="372"/>
      <c r="F120" s="402"/>
      <c r="G120" s="390"/>
      <c r="H120" s="391"/>
    </row>
    <row r="121" spans="1:8">
      <c r="A121" s="360"/>
    </row>
    <row r="122" spans="1:8">
      <c r="A122" s="360"/>
    </row>
    <row r="124" spans="1:8">
      <c r="A124" s="360"/>
    </row>
  </sheetData>
  <mergeCells count="4">
    <mergeCell ref="E6:F6"/>
    <mergeCell ref="E7:F7"/>
    <mergeCell ref="B10:H11"/>
    <mergeCell ref="G115:H115"/>
  </mergeCells>
  <pageMargins left="0.7" right="0.7" top="0.78740157499999996" bottom="0.78740157499999996" header="0.3" footer="0.3"/>
  <pageSetup paperSize="9" scale="6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6048-ABEC-4709-822E-632BF47B415B}">
  <dimension ref="A1:I136"/>
  <sheetViews>
    <sheetView view="pageBreakPreview" zoomScale="115" zoomScaleNormal="70" zoomScaleSheetLayoutView="115" workbookViewId="0">
      <selection activeCell="D18" sqref="D18"/>
    </sheetView>
  </sheetViews>
  <sheetFormatPr defaultColWidth="9.109375" defaultRowHeight="13.2"/>
  <cols>
    <col min="1" max="1" width="0.88671875" style="333" customWidth="1"/>
    <col min="2" max="2" width="6.109375" style="334" customWidth="1"/>
    <col min="3" max="3" width="4.88671875" style="334" customWidth="1"/>
    <col min="4" max="4" width="73" style="333" bestFit="1" customWidth="1"/>
    <col min="5" max="5" width="7.33203125" style="333" customWidth="1"/>
    <col min="6" max="6" width="12.6640625" style="392" customWidth="1"/>
    <col min="7" max="7" width="15.109375" style="377" customWidth="1"/>
    <col min="8" max="8" width="20" style="377" bestFit="1" customWidth="1"/>
    <col min="9" max="16384" width="9.109375" style="333"/>
  </cols>
  <sheetData>
    <row r="1" spans="1:8" ht="13.8" thickBot="1"/>
    <row r="2" spans="1:8">
      <c r="B2" s="335"/>
      <c r="C2" s="336"/>
      <c r="D2" s="337"/>
      <c r="E2" s="429"/>
      <c r="F2" s="430"/>
      <c r="G2" s="431"/>
      <c r="H2" s="432"/>
    </row>
    <row r="3" spans="1:8">
      <c r="B3" s="338"/>
      <c r="C3" s="339"/>
      <c r="D3" s="340"/>
      <c r="E3" s="341" t="s">
        <v>57</v>
      </c>
      <c r="F3" s="342"/>
      <c r="G3" s="343"/>
      <c r="H3" s="344"/>
    </row>
    <row r="4" spans="1:8">
      <c r="B4" s="338"/>
      <c r="C4" s="339"/>
      <c r="D4" s="340"/>
      <c r="E4" s="345" t="s">
        <v>58</v>
      </c>
      <c r="F4" s="342"/>
      <c r="G4" s="346"/>
      <c r="H4" s="347" t="s">
        <v>50</v>
      </c>
    </row>
    <row r="5" spans="1:8">
      <c r="B5" s="338"/>
      <c r="C5" s="339"/>
      <c r="D5" s="340"/>
      <c r="E5" s="345" t="s">
        <v>51</v>
      </c>
      <c r="F5" s="342"/>
      <c r="G5" s="346"/>
      <c r="H5" s="347" t="s">
        <v>52</v>
      </c>
    </row>
    <row r="6" spans="1:8" ht="22.5" customHeight="1">
      <c r="B6" s="338"/>
      <c r="C6" s="339"/>
      <c r="D6" s="340"/>
      <c r="E6" s="569" t="s">
        <v>118</v>
      </c>
      <c r="F6" s="569"/>
      <c r="G6" s="348"/>
      <c r="H6" s="349" t="s">
        <v>0</v>
      </c>
    </row>
    <row r="7" spans="1:8" ht="15" customHeight="1">
      <c r="B7" s="433"/>
      <c r="C7" s="434"/>
      <c r="D7" s="435"/>
      <c r="E7" s="569"/>
      <c r="F7" s="569"/>
      <c r="G7" s="350"/>
      <c r="H7" s="351"/>
    </row>
    <row r="8" spans="1:8" ht="13.8" thickBot="1">
      <c r="B8" s="436"/>
      <c r="C8" s="437"/>
      <c r="D8" s="437"/>
      <c r="E8" s="437"/>
      <c r="F8" s="438"/>
      <c r="G8" s="352"/>
      <c r="H8" s="353"/>
    </row>
    <row r="9" spans="1:8" ht="18" thickBot="1">
      <c r="B9" s="354"/>
      <c r="C9" s="354"/>
    </row>
    <row r="10" spans="1:8" ht="15" customHeight="1">
      <c r="A10" s="355"/>
      <c r="B10" s="563" t="s">
        <v>599</v>
      </c>
      <c r="C10" s="570"/>
      <c r="D10" s="570"/>
      <c r="E10" s="570"/>
      <c r="F10" s="570"/>
      <c r="G10" s="570"/>
      <c r="H10" s="571"/>
    </row>
    <row r="11" spans="1:8" ht="15" customHeight="1" thickBot="1">
      <c r="A11" s="355"/>
      <c r="B11" s="572"/>
      <c r="C11" s="573"/>
      <c r="D11" s="573"/>
      <c r="E11" s="573"/>
      <c r="F11" s="573"/>
      <c r="G11" s="573"/>
      <c r="H11" s="574"/>
    </row>
    <row r="12" spans="1:8" ht="18" customHeight="1" thickBot="1">
      <c r="D12" s="356"/>
      <c r="E12" s="356"/>
      <c r="F12" s="393"/>
    </row>
    <row r="13" spans="1:8" ht="26.4">
      <c r="B13" s="403" t="s">
        <v>1</v>
      </c>
      <c r="C13" s="404" t="s">
        <v>61</v>
      </c>
      <c r="D13" s="404" t="s">
        <v>2</v>
      </c>
      <c r="E13" s="405" t="s">
        <v>3</v>
      </c>
      <c r="F13" s="406" t="s">
        <v>517</v>
      </c>
      <c r="G13" s="407" t="s">
        <v>518</v>
      </c>
      <c r="H13" s="408" t="s">
        <v>519</v>
      </c>
    </row>
    <row r="14" spans="1:8">
      <c r="B14" s="375"/>
      <c r="C14" s="357"/>
      <c r="D14" s="357" t="s">
        <v>520</v>
      </c>
      <c r="E14" s="357"/>
      <c r="F14" s="395"/>
      <c r="G14" s="380"/>
      <c r="H14" s="381"/>
    </row>
    <row r="15" spans="1:8">
      <c r="B15" s="376"/>
      <c r="C15" s="358"/>
      <c r="D15" s="358" t="s">
        <v>600</v>
      </c>
      <c r="E15" s="358"/>
      <c r="F15" s="396"/>
      <c r="G15" s="382"/>
      <c r="H15" s="383">
        <f>SUM(H16:H20)</f>
        <v>0</v>
      </c>
    </row>
    <row r="16" spans="1:8">
      <c r="B16" s="412">
        <f>1</f>
        <v>1</v>
      </c>
      <c r="C16" s="413"/>
      <c r="D16" s="413" t="s">
        <v>522</v>
      </c>
      <c r="E16" s="414" t="s">
        <v>523</v>
      </c>
      <c r="F16" s="415">
        <v>1</v>
      </c>
      <c r="G16" s="416"/>
      <c r="H16" s="384">
        <f>F16*G16</f>
        <v>0</v>
      </c>
    </row>
    <row r="17" spans="2:8">
      <c r="B17" s="412">
        <f t="shared" ref="B17:B20" si="0">+B16+1</f>
        <v>2</v>
      </c>
      <c r="C17" s="413"/>
      <c r="D17" s="413" t="s">
        <v>524</v>
      </c>
      <c r="E17" s="414" t="s">
        <v>523</v>
      </c>
      <c r="F17" s="417">
        <v>1</v>
      </c>
      <c r="G17" s="416"/>
      <c r="H17" s="384">
        <f>G17*F17</f>
        <v>0</v>
      </c>
    </row>
    <row r="18" spans="2:8">
      <c r="B18" s="412">
        <f t="shared" si="0"/>
        <v>3</v>
      </c>
      <c r="C18" s="413"/>
      <c r="D18" s="413" t="s">
        <v>525</v>
      </c>
      <c r="E18" s="414" t="s">
        <v>523</v>
      </c>
      <c r="F18" s="417">
        <v>1</v>
      </c>
      <c r="G18" s="416"/>
      <c r="H18" s="384">
        <f>G18*F18</f>
        <v>0</v>
      </c>
    </row>
    <row r="19" spans="2:8">
      <c r="B19" s="412">
        <f t="shared" si="0"/>
        <v>4</v>
      </c>
      <c r="C19" s="413"/>
      <c r="D19" s="413" t="s">
        <v>576</v>
      </c>
      <c r="E19" s="414" t="s">
        <v>523</v>
      </c>
      <c r="F19" s="415">
        <v>1</v>
      </c>
      <c r="G19" s="416"/>
      <c r="H19" s="384">
        <f t="shared" ref="H19" si="1">G19*F19</f>
        <v>0</v>
      </c>
    </row>
    <row r="20" spans="2:8">
      <c r="B20" s="412">
        <f t="shared" si="0"/>
        <v>5</v>
      </c>
      <c r="C20" s="413"/>
      <c r="D20" s="413" t="s">
        <v>526</v>
      </c>
      <c r="E20" s="414" t="s">
        <v>523</v>
      </c>
      <c r="F20" s="415">
        <v>1</v>
      </c>
      <c r="G20" s="416"/>
      <c r="H20" s="384">
        <f>G20*F20</f>
        <v>0</v>
      </c>
    </row>
    <row r="21" spans="2:8">
      <c r="B21" s="376"/>
      <c r="C21" s="358"/>
      <c r="D21" s="358" t="s">
        <v>601</v>
      </c>
      <c r="E21" s="358"/>
      <c r="F21" s="396"/>
      <c r="G21" s="382"/>
      <c r="H21" s="383">
        <f>SUM(H22:H25)</f>
        <v>0</v>
      </c>
    </row>
    <row r="22" spans="2:8" ht="30" customHeight="1">
      <c r="B22" s="412">
        <f>+B20+1</f>
        <v>6</v>
      </c>
      <c r="C22" s="413"/>
      <c r="D22" s="413" t="s">
        <v>529</v>
      </c>
      <c r="E22" s="414" t="s">
        <v>523</v>
      </c>
      <c r="F22" s="418">
        <v>1</v>
      </c>
      <c r="G22" s="416"/>
      <c r="H22" s="384">
        <f>F22*G22</f>
        <v>0</v>
      </c>
    </row>
    <row r="23" spans="2:8">
      <c r="B23" s="412">
        <f t="shared" ref="B23:B25" si="2">+B22+1</f>
        <v>7</v>
      </c>
      <c r="C23" s="413"/>
      <c r="D23" s="413" t="s">
        <v>530</v>
      </c>
      <c r="E23" s="414" t="s">
        <v>14</v>
      </c>
      <c r="F23" s="418">
        <v>1</v>
      </c>
      <c r="G23" s="416"/>
      <c r="H23" s="384">
        <f t="shared" ref="H23:H24" si="3">G23*F23</f>
        <v>0</v>
      </c>
    </row>
    <row r="24" spans="2:8">
      <c r="B24" s="412">
        <f t="shared" si="2"/>
        <v>8</v>
      </c>
      <c r="C24" s="413"/>
      <c r="D24" s="413" t="s">
        <v>531</v>
      </c>
      <c r="E24" s="414" t="s">
        <v>523</v>
      </c>
      <c r="F24" s="418">
        <v>1</v>
      </c>
      <c r="G24" s="416"/>
      <c r="H24" s="384">
        <f t="shared" si="3"/>
        <v>0</v>
      </c>
    </row>
    <row r="25" spans="2:8">
      <c r="B25" s="412">
        <f t="shared" si="2"/>
        <v>9</v>
      </c>
      <c r="C25" s="413"/>
      <c r="D25" s="413" t="s">
        <v>532</v>
      </c>
      <c r="E25" s="414" t="s">
        <v>523</v>
      </c>
      <c r="F25" s="418">
        <v>1</v>
      </c>
      <c r="G25" s="416"/>
      <c r="H25" s="384">
        <f>F25*G25</f>
        <v>0</v>
      </c>
    </row>
    <row r="26" spans="2:8">
      <c r="B26" s="376"/>
      <c r="C26" s="358"/>
      <c r="D26" s="358" t="s">
        <v>602</v>
      </c>
      <c r="E26" s="358"/>
      <c r="F26" s="396"/>
      <c r="G26" s="382"/>
      <c r="H26" s="383">
        <f>SUM(H27:H30)</f>
        <v>0</v>
      </c>
    </row>
    <row r="27" spans="2:8">
      <c r="B27" s="412">
        <f>+B25+1</f>
        <v>10</v>
      </c>
      <c r="C27" s="413"/>
      <c r="D27" s="413" t="s">
        <v>524</v>
      </c>
      <c r="E27" s="414" t="s">
        <v>14</v>
      </c>
      <c r="F27" s="418">
        <v>2</v>
      </c>
      <c r="G27" s="416"/>
      <c r="H27" s="384">
        <f t="shared" ref="H27:H29" si="4">G27*F27</f>
        <v>0</v>
      </c>
    </row>
    <row r="28" spans="2:8">
      <c r="B28" s="412">
        <f t="shared" ref="B28:B30" si="5">+B27+1</f>
        <v>11</v>
      </c>
      <c r="C28" s="413"/>
      <c r="D28" s="413" t="s">
        <v>537</v>
      </c>
      <c r="E28" s="414" t="s">
        <v>14</v>
      </c>
      <c r="F28" s="418">
        <v>2</v>
      </c>
      <c r="G28" s="416"/>
      <c r="H28" s="384">
        <f t="shared" si="4"/>
        <v>0</v>
      </c>
    </row>
    <row r="29" spans="2:8">
      <c r="B29" s="412">
        <f t="shared" si="5"/>
        <v>12</v>
      </c>
      <c r="C29" s="413"/>
      <c r="D29" s="413" t="s">
        <v>539</v>
      </c>
      <c r="E29" s="414" t="s">
        <v>14</v>
      </c>
      <c r="F29" s="418">
        <v>4</v>
      </c>
      <c r="G29" s="416"/>
      <c r="H29" s="384">
        <f t="shared" si="4"/>
        <v>0</v>
      </c>
    </row>
    <row r="30" spans="2:8">
      <c r="B30" s="412">
        <f t="shared" si="5"/>
        <v>13</v>
      </c>
      <c r="C30" s="413"/>
      <c r="D30" s="413" t="s">
        <v>540</v>
      </c>
      <c r="E30" s="414" t="s">
        <v>523</v>
      </c>
      <c r="F30" s="418">
        <v>1</v>
      </c>
      <c r="G30" s="416"/>
      <c r="H30" s="384">
        <f>F30*G30</f>
        <v>0</v>
      </c>
    </row>
    <row r="31" spans="2:8">
      <c r="B31" s="376"/>
      <c r="C31" s="358"/>
      <c r="D31" s="358" t="s">
        <v>603</v>
      </c>
      <c r="E31" s="358"/>
      <c r="F31" s="396"/>
      <c r="G31" s="382"/>
      <c r="H31" s="383">
        <f>SUM(H32:H38)</f>
        <v>0</v>
      </c>
    </row>
    <row r="32" spans="2:8">
      <c r="B32" s="412">
        <f>+B30+1</f>
        <v>14</v>
      </c>
      <c r="C32" s="413"/>
      <c r="D32" s="419" t="s">
        <v>543</v>
      </c>
      <c r="E32" s="414" t="s">
        <v>257</v>
      </c>
      <c r="F32" s="415">
        <v>24</v>
      </c>
      <c r="G32" s="416"/>
      <c r="H32" s="384">
        <f t="shared" ref="H32:H38" si="6">F32*G32</f>
        <v>0</v>
      </c>
    </row>
    <row r="33" spans="2:8">
      <c r="B33" s="412">
        <f t="shared" ref="B33:B38" si="7">+B32+1</f>
        <v>15</v>
      </c>
      <c r="C33" s="413"/>
      <c r="D33" s="419" t="s">
        <v>544</v>
      </c>
      <c r="E33" s="414" t="s">
        <v>257</v>
      </c>
      <c r="F33" s="415">
        <v>6</v>
      </c>
      <c r="G33" s="416"/>
      <c r="H33" s="384">
        <f t="shared" si="6"/>
        <v>0</v>
      </c>
    </row>
    <row r="34" spans="2:8">
      <c r="B34" s="412">
        <f t="shared" si="7"/>
        <v>16</v>
      </c>
      <c r="C34" s="413"/>
      <c r="D34" s="419" t="s">
        <v>545</v>
      </c>
      <c r="E34" s="414" t="s">
        <v>257</v>
      </c>
      <c r="F34" s="415">
        <v>14</v>
      </c>
      <c r="G34" s="416"/>
      <c r="H34" s="384">
        <f t="shared" si="6"/>
        <v>0</v>
      </c>
    </row>
    <row r="35" spans="2:8">
      <c r="B35" s="412">
        <f t="shared" si="7"/>
        <v>17</v>
      </c>
      <c r="C35" s="413"/>
      <c r="D35" s="419" t="s">
        <v>577</v>
      </c>
      <c r="E35" s="414" t="s">
        <v>257</v>
      </c>
      <c r="F35" s="415">
        <v>24</v>
      </c>
      <c r="G35" s="416"/>
      <c r="H35" s="384">
        <f t="shared" si="6"/>
        <v>0</v>
      </c>
    </row>
    <row r="36" spans="2:8">
      <c r="B36" s="412">
        <f t="shared" si="7"/>
        <v>18</v>
      </c>
      <c r="C36" s="413"/>
      <c r="D36" s="419" t="s">
        <v>546</v>
      </c>
      <c r="E36" s="414" t="s">
        <v>257</v>
      </c>
      <c r="F36" s="415">
        <v>30</v>
      </c>
      <c r="G36" s="416"/>
      <c r="H36" s="384">
        <f t="shared" si="6"/>
        <v>0</v>
      </c>
    </row>
    <row r="37" spans="2:8">
      <c r="B37" s="412">
        <f t="shared" si="7"/>
        <v>19</v>
      </c>
      <c r="C37" s="413"/>
      <c r="D37" s="419" t="s">
        <v>547</v>
      </c>
      <c r="E37" s="414" t="s">
        <v>257</v>
      </c>
      <c r="F37" s="415">
        <v>20</v>
      </c>
      <c r="G37" s="416"/>
      <c r="H37" s="384">
        <f t="shared" si="6"/>
        <v>0</v>
      </c>
    </row>
    <row r="38" spans="2:8">
      <c r="B38" s="412">
        <f t="shared" si="7"/>
        <v>20</v>
      </c>
      <c r="C38" s="413"/>
      <c r="D38" s="413" t="s">
        <v>548</v>
      </c>
      <c r="E38" s="414" t="s">
        <v>523</v>
      </c>
      <c r="F38" s="418">
        <v>1</v>
      </c>
      <c r="G38" s="416"/>
      <c r="H38" s="384">
        <f t="shared" si="6"/>
        <v>0</v>
      </c>
    </row>
    <row r="39" spans="2:8">
      <c r="B39" s="376"/>
      <c r="C39" s="358"/>
      <c r="D39" s="358" t="s">
        <v>604</v>
      </c>
      <c r="E39" s="358"/>
      <c r="F39" s="396"/>
      <c r="G39" s="382"/>
      <c r="H39" s="383">
        <f>SUM(H40:H49)</f>
        <v>0</v>
      </c>
    </row>
    <row r="40" spans="2:8">
      <c r="B40" s="412">
        <f>+B38+1</f>
        <v>21</v>
      </c>
      <c r="C40" s="413"/>
      <c r="D40" s="413" t="s">
        <v>551</v>
      </c>
      <c r="E40" s="414" t="s">
        <v>14</v>
      </c>
      <c r="F40" s="417">
        <v>2</v>
      </c>
      <c r="G40" s="416"/>
      <c r="H40" s="384">
        <f t="shared" ref="H40:H47" si="8">G40*F40</f>
        <v>0</v>
      </c>
    </row>
    <row r="41" spans="2:8">
      <c r="B41" s="412">
        <f t="shared" ref="B41:B49" si="9">+B40+1</f>
        <v>22</v>
      </c>
      <c r="C41" s="413"/>
      <c r="D41" s="413" t="s">
        <v>552</v>
      </c>
      <c r="E41" s="414" t="s">
        <v>14</v>
      </c>
      <c r="F41" s="417">
        <v>8</v>
      </c>
      <c r="G41" s="416"/>
      <c r="H41" s="384">
        <f t="shared" si="8"/>
        <v>0</v>
      </c>
    </row>
    <row r="42" spans="2:8">
      <c r="B42" s="412">
        <f t="shared" si="9"/>
        <v>23</v>
      </c>
      <c r="C42" s="413"/>
      <c r="D42" s="413" t="s">
        <v>553</v>
      </c>
      <c r="E42" s="414" t="s">
        <v>14</v>
      </c>
      <c r="F42" s="417">
        <f>(F40+F41)*4</f>
        <v>40</v>
      </c>
      <c r="G42" s="416"/>
      <c r="H42" s="384">
        <f t="shared" si="8"/>
        <v>0</v>
      </c>
    </row>
    <row r="43" spans="2:8">
      <c r="B43" s="412">
        <f t="shared" si="9"/>
        <v>24</v>
      </c>
      <c r="C43" s="413"/>
      <c r="D43" s="413" t="s">
        <v>554</v>
      </c>
      <c r="E43" s="414" t="s">
        <v>14</v>
      </c>
      <c r="F43" s="417">
        <v>40</v>
      </c>
      <c r="G43" s="416"/>
      <c r="H43" s="384">
        <f t="shared" si="8"/>
        <v>0</v>
      </c>
    </row>
    <row r="44" spans="2:8">
      <c r="B44" s="412">
        <f t="shared" si="9"/>
        <v>25</v>
      </c>
      <c r="C44" s="413"/>
      <c r="D44" s="413" t="s">
        <v>555</v>
      </c>
      <c r="E44" s="414" t="s">
        <v>14</v>
      </c>
      <c r="F44" s="417">
        <v>60</v>
      </c>
      <c r="G44" s="416"/>
      <c r="H44" s="384">
        <f t="shared" si="8"/>
        <v>0</v>
      </c>
    </row>
    <row r="45" spans="2:8">
      <c r="B45" s="412">
        <f t="shared" si="9"/>
        <v>26</v>
      </c>
      <c r="C45" s="413"/>
      <c r="D45" s="413" t="s">
        <v>556</v>
      </c>
      <c r="E45" s="414" t="s">
        <v>14</v>
      </c>
      <c r="F45" s="417">
        <v>72</v>
      </c>
      <c r="G45" s="416"/>
      <c r="H45" s="384">
        <f t="shared" si="8"/>
        <v>0</v>
      </c>
    </row>
    <row r="46" spans="2:8">
      <c r="B46" s="412">
        <f t="shared" si="9"/>
        <v>27</v>
      </c>
      <c r="C46" s="413"/>
      <c r="D46" s="413" t="s">
        <v>557</v>
      </c>
      <c r="E46" s="414" t="s">
        <v>14</v>
      </c>
      <c r="F46" s="417">
        <v>2</v>
      </c>
      <c r="G46" s="416"/>
      <c r="H46" s="384">
        <f t="shared" si="8"/>
        <v>0</v>
      </c>
    </row>
    <row r="47" spans="2:8">
      <c r="B47" s="412">
        <f t="shared" si="9"/>
        <v>28</v>
      </c>
      <c r="C47" s="413"/>
      <c r="D47" s="413" t="s">
        <v>558</v>
      </c>
      <c r="E47" s="414" t="s">
        <v>257</v>
      </c>
      <c r="F47" s="417">
        <v>6</v>
      </c>
      <c r="G47" s="416"/>
      <c r="H47" s="384">
        <f t="shared" si="8"/>
        <v>0</v>
      </c>
    </row>
    <row r="48" spans="2:8">
      <c r="B48" s="412">
        <f t="shared" si="9"/>
        <v>29</v>
      </c>
      <c r="C48" s="413"/>
      <c r="D48" s="413" t="s">
        <v>540</v>
      </c>
      <c r="E48" s="414" t="s">
        <v>523</v>
      </c>
      <c r="F48" s="418">
        <v>1</v>
      </c>
      <c r="G48" s="416"/>
      <c r="H48" s="384">
        <f>F48*G48</f>
        <v>0</v>
      </c>
    </row>
    <row r="49" spans="2:8">
      <c r="B49" s="412">
        <f t="shared" si="9"/>
        <v>30</v>
      </c>
      <c r="C49" s="413"/>
      <c r="D49" s="413" t="s">
        <v>559</v>
      </c>
      <c r="E49" s="414" t="s">
        <v>523</v>
      </c>
      <c r="F49" s="418">
        <v>1</v>
      </c>
      <c r="G49" s="416"/>
      <c r="H49" s="384">
        <f>F49*G49</f>
        <v>0</v>
      </c>
    </row>
    <row r="50" spans="2:8" s="359" customFormat="1">
      <c r="B50" s="376"/>
      <c r="C50" s="358"/>
      <c r="D50" s="358" t="s">
        <v>605</v>
      </c>
      <c r="E50" s="358"/>
      <c r="F50" s="396"/>
      <c r="G50" s="382"/>
      <c r="H50" s="383">
        <f>SUM(H51:H57)</f>
        <v>0</v>
      </c>
    </row>
    <row r="51" spans="2:8" s="359" customFormat="1" ht="23.4">
      <c r="B51" s="412">
        <f>+B49+1</f>
        <v>31</v>
      </c>
      <c r="C51" s="413"/>
      <c r="D51" s="413" t="s">
        <v>563</v>
      </c>
      <c r="E51" s="414" t="s">
        <v>14</v>
      </c>
      <c r="F51" s="417">
        <v>8</v>
      </c>
      <c r="G51" s="416"/>
      <c r="H51" s="384">
        <f>G51*F51</f>
        <v>0</v>
      </c>
    </row>
    <row r="52" spans="2:8" s="359" customFormat="1">
      <c r="B52" s="412">
        <f t="shared" ref="B52:B57" si="10">+B51+1</f>
        <v>32</v>
      </c>
      <c r="C52" s="413"/>
      <c r="D52" s="413" t="s">
        <v>565</v>
      </c>
      <c r="E52" s="414" t="s">
        <v>14</v>
      </c>
      <c r="F52" s="417">
        <v>8</v>
      </c>
      <c r="G52" s="416"/>
      <c r="H52" s="384">
        <f t="shared" ref="H52:H57" si="11">F52*G52</f>
        <v>0</v>
      </c>
    </row>
    <row r="53" spans="2:8" s="359" customFormat="1" ht="23.4">
      <c r="B53" s="412">
        <f t="shared" si="10"/>
        <v>33</v>
      </c>
      <c r="C53" s="413"/>
      <c r="D53" s="413" t="s">
        <v>566</v>
      </c>
      <c r="E53" s="414" t="s">
        <v>14</v>
      </c>
      <c r="F53" s="418">
        <v>2</v>
      </c>
      <c r="G53" s="416"/>
      <c r="H53" s="384">
        <f t="shared" si="11"/>
        <v>0</v>
      </c>
    </row>
    <row r="54" spans="2:8" s="359" customFormat="1" ht="23.4">
      <c r="B54" s="412">
        <f t="shared" si="10"/>
        <v>34</v>
      </c>
      <c r="C54" s="413"/>
      <c r="D54" s="413" t="s">
        <v>567</v>
      </c>
      <c r="E54" s="414" t="s">
        <v>14</v>
      </c>
      <c r="F54" s="418">
        <v>4</v>
      </c>
      <c r="G54" s="416"/>
      <c r="H54" s="384">
        <f t="shared" si="11"/>
        <v>0</v>
      </c>
    </row>
    <row r="55" spans="2:8" s="359" customFormat="1">
      <c r="B55" s="412">
        <f t="shared" si="10"/>
        <v>35</v>
      </c>
      <c r="C55" s="413"/>
      <c r="D55" s="413" t="s">
        <v>568</v>
      </c>
      <c r="E55" s="414" t="s">
        <v>523</v>
      </c>
      <c r="F55" s="418">
        <v>1</v>
      </c>
      <c r="G55" s="416"/>
      <c r="H55" s="384">
        <f t="shared" si="11"/>
        <v>0</v>
      </c>
    </row>
    <row r="56" spans="2:8" s="359" customFormat="1">
      <c r="B56" s="412">
        <f t="shared" si="10"/>
        <v>36</v>
      </c>
      <c r="C56" s="413"/>
      <c r="D56" s="413" t="s">
        <v>569</v>
      </c>
      <c r="E56" s="414" t="s">
        <v>523</v>
      </c>
      <c r="F56" s="418">
        <v>1</v>
      </c>
      <c r="G56" s="416"/>
      <c r="H56" s="384">
        <f t="shared" si="11"/>
        <v>0</v>
      </c>
    </row>
    <row r="57" spans="2:8" s="359" customFormat="1">
      <c r="B57" s="412">
        <f t="shared" si="10"/>
        <v>37</v>
      </c>
      <c r="C57" s="413"/>
      <c r="D57" s="413" t="s">
        <v>540</v>
      </c>
      <c r="E57" s="414" t="s">
        <v>523</v>
      </c>
      <c r="F57" s="418">
        <v>1</v>
      </c>
      <c r="G57" s="416"/>
      <c r="H57" s="384">
        <f t="shared" si="11"/>
        <v>0</v>
      </c>
    </row>
    <row r="58" spans="2:8" s="359" customFormat="1">
      <c r="B58" s="376"/>
      <c r="C58" s="358"/>
      <c r="D58" s="358" t="s">
        <v>571</v>
      </c>
      <c r="E58" s="358"/>
      <c r="F58" s="396"/>
      <c r="G58" s="382"/>
      <c r="H58" s="383">
        <f>SUM(H59:H68)</f>
        <v>0</v>
      </c>
    </row>
    <row r="59" spans="2:8" s="359" customFormat="1">
      <c r="B59" s="412">
        <f>+B57+1</f>
        <v>38</v>
      </c>
      <c r="C59" s="413"/>
      <c r="D59" s="420" t="s">
        <v>262</v>
      </c>
      <c r="E59" s="414" t="s">
        <v>523</v>
      </c>
      <c r="F59" s="418">
        <v>1</v>
      </c>
      <c r="G59" s="416"/>
      <c r="H59" s="421">
        <f t="shared" ref="H59:H68" si="12">F59*G59</f>
        <v>0</v>
      </c>
    </row>
    <row r="60" spans="2:8" s="359" customFormat="1">
      <c r="B60" s="412">
        <v>39</v>
      </c>
      <c r="C60" s="413"/>
      <c r="D60" s="420" t="s">
        <v>623</v>
      </c>
      <c r="E60" s="414" t="s">
        <v>8</v>
      </c>
      <c r="F60" s="418">
        <v>1</v>
      </c>
      <c r="G60" s="416"/>
      <c r="H60" s="421">
        <f t="shared" si="12"/>
        <v>0</v>
      </c>
    </row>
    <row r="61" spans="2:8" s="359" customFormat="1">
      <c r="B61" s="412">
        <v>40</v>
      </c>
      <c r="C61" s="413"/>
      <c r="D61" s="420" t="s">
        <v>263</v>
      </c>
      <c r="E61" s="414" t="s">
        <v>523</v>
      </c>
      <c r="F61" s="418">
        <v>1</v>
      </c>
      <c r="G61" s="416"/>
      <c r="H61" s="421">
        <f t="shared" si="12"/>
        <v>0</v>
      </c>
    </row>
    <row r="62" spans="2:8" s="359" customFormat="1">
      <c r="B62" s="412">
        <v>41</v>
      </c>
      <c r="C62" s="413"/>
      <c r="D62" s="420" t="s">
        <v>572</v>
      </c>
      <c r="E62" s="414" t="s">
        <v>523</v>
      </c>
      <c r="F62" s="418">
        <v>1</v>
      </c>
      <c r="G62" s="416"/>
      <c r="H62" s="421">
        <f t="shared" si="12"/>
        <v>0</v>
      </c>
    </row>
    <row r="63" spans="2:8" s="359" customFormat="1">
      <c r="B63" s="412">
        <v>42</v>
      </c>
      <c r="C63" s="413"/>
      <c r="D63" s="422" t="s">
        <v>573</v>
      </c>
      <c r="E63" s="414" t="s">
        <v>523</v>
      </c>
      <c r="F63" s="418">
        <v>1</v>
      </c>
      <c r="G63" s="416"/>
      <c r="H63" s="421">
        <f t="shared" si="12"/>
        <v>0</v>
      </c>
    </row>
    <row r="64" spans="2:8" s="359" customFormat="1">
      <c r="B64" s="412">
        <v>43</v>
      </c>
      <c r="C64" s="413"/>
      <c r="D64" s="420" t="s">
        <v>574</v>
      </c>
      <c r="E64" s="414" t="s">
        <v>523</v>
      </c>
      <c r="F64" s="418">
        <v>1</v>
      </c>
      <c r="G64" s="416"/>
      <c r="H64" s="421">
        <f t="shared" si="12"/>
        <v>0</v>
      </c>
    </row>
    <row r="65" spans="2:9" s="359" customFormat="1">
      <c r="B65" s="412">
        <v>44</v>
      </c>
      <c r="C65" s="413"/>
      <c r="D65" s="420" t="s">
        <v>268</v>
      </c>
      <c r="E65" s="414" t="s">
        <v>523</v>
      </c>
      <c r="F65" s="418">
        <v>1</v>
      </c>
      <c r="G65" s="416"/>
      <c r="H65" s="421">
        <f t="shared" si="12"/>
        <v>0</v>
      </c>
    </row>
    <row r="66" spans="2:9" s="359" customFormat="1">
      <c r="B66" s="412">
        <v>45</v>
      </c>
      <c r="C66" s="413"/>
      <c r="D66" s="420" t="s">
        <v>269</v>
      </c>
      <c r="E66" s="414" t="s">
        <v>523</v>
      </c>
      <c r="F66" s="418">
        <v>1</v>
      </c>
      <c r="G66" s="416"/>
      <c r="H66" s="421">
        <f t="shared" si="12"/>
        <v>0</v>
      </c>
    </row>
    <row r="67" spans="2:9" s="359" customFormat="1">
      <c r="B67" s="412">
        <v>46</v>
      </c>
      <c r="C67" s="413"/>
      <c r="D67" s="420" t="s">
        <v>270</v>
      </c>
      <c r="E67" s="414" t="s">
        <v>523</v>
      </c>
      <c r="F67" s="418">
        <v>1</v>
      </c>
      <c r="G67" s="416"/>
      <c r="H67" s="421">
        <f t="shared" si="12"/>
        <v>0</v>
      </c>
    </row>
    <row r="68" spans="2:9" s="359" customFormat="1" ht="13.8" thickBot="1">
      <c r="B68" s="423">
        <v>47</v>
      </c>
      <c r="C68" s="424"/>
      <c r="D68" s="425" t="s">
        <v>271</v>
      </c>
      <c r="E68" s="426" t="s">
        <v>523</v>
      </c>
      <c r="F68" s="427">
        <v>1</v>
      </c>
      <c r="G68" s="496"/>
      <c r="H68" s="428">
        <f t="shared" si="12"/>
        <v>0</v>
      </c>
    </row>
    <row r="69" spans="2:9" s="360" customFormat="1" ht="12.75" customHeight="1" thickBot="1">
      <c r="B69" s="373"/>
      <c r="C69" s="373"/>
      <c r="D69" s="374"/>
      <c r="E69" s="374"/>
      <c r="F69" s="397"/>
      <c r="G69" s="385"/>
      <c r="H69" s="386"/>
      <c r="I69" s="359"/>
    </row>
    <row r="70" spans="2:9" s="360" customFormat="1" ht="21.6" thickBot="1">
      <c r="B70" s="361"/>
      <c r="C70" s="362"/>
      <c r="D70" s="19" t="s">
        <v>5</v>
      </c>
      <c r="E70" s="363"/>
      <c r="F70" s="398"/>
      <c r="G70" s="387"/>
      <c r="H70" s="146">
        <f>SUM(H14:H69)/2</f>
        <v>0</v>
      </c>
      <c r="I70" s="359"/>
    </row>
    <row r="71" spans="2:9" s="360" customFormat="1" ht="13.8" thickBot="1">
      <c r="B71" s="334"/>
      <c r="C71" s="334"/>
      <c r="D71" s="364"/>
      <c r="E71" s="364"/>
      <c r="F71" s="399"/>
      <c r="G71" s="575"/>
      <c r="H71" s="575"/>
      <c r="I71" s="359"/>
    </row>
    <row r="72" spans="2:9" s="360" customFormat="1" ht="18" thickBot="1">
      <c r="B72" s="365"/>
      <c r="C72" s="23"/>
      <c r="D72" s="19" t="s">
        <v>47</v>
      </c>
      <c r="E72" s="23"/>
      <c r="F72" s="400"/>
      <c r="G72" s="77"/>
      <c r="H72" s="63"/>
      <c r="I72" s="359"/>
    </row>
    <row r="73" spans="2:9" s="360" customFormat="1">
      <c r="B73" s="366"/>
      <c r="C73" s="367"/>
      <c r="D73" s="368"/>
      <c r="E73" s="368"/>
      <c r="F73" s="401"/>
      <c r="G73" s="388"/>
      <c r="H73" s="389"/>
      <c r="I73" s="359"/>
    </row>
    <row r="74" spans="2:9" s="360" customFormat="1">
      <c r="B74" s="366"/>
      <c r="C74" s="367"/>
      <c r="D74" s="439" t="s">
        <v>575</v>
      </c>
      <c r="E74" s="369"/>
      <c r="F74" s="401"/>
      <c r="G74" s="388"/>
      <c r="H74" s="389"/>
      <c r="I74" s="359"/>
    </row>
    <row r="75" spans="2:9" s="360" customFormat="1">
      <c r="B75" s="366"/>
      <c r="C75" s="367"/>
      <c r="E75" s="369"/>
      <c r="F75" s="401"/>
      <c r="G75" s="388"/>
      <c r="H75" s="389"/>
      <c r="I75" s="359"/>
    </row>
    <row r="76" spans="2:9" s="360" customFormat="1" ht="13.8" thickBot="1">
      <c r="B76" s="370"/>
      <c r="C76" s="371"/>
      <c r="D76" s="372"/>
      <c r="E76" s="372"/>
      <c r="F76" s="402"/>
      <c r="G76" s="390"/>
      <c r="H76" s="391"/>
      <c r="I76" s="359"/>
    </row>
    <row r="77" spans="2:9" s="360" customFormat="1">
      <c r="B77" s="334"/>
      <c r="C77" s="334"/>
      <c r="D77" s="333"/>
      <c r="E77" s="333"/>
      <c r="F77" s="392"/>
      <c r="G77" s="377"/>
      <c r="H77" s="377"/>
      <c r="I77" s="359"/>
    </row>
    <row r="78" spans="2:9" s="360" customFormat="1">
      <c r="B78" s="334"/>
      <c r="C78" s="334"/>
      <c r="D78" s="333"/>
      <c r="E78" s="333"/>
      <c r="F78" s="392"/>
      <c r="G78" s="377"/>
      <c r="H78" s="377"/>
      <c r="I78" s="359"/>
    </row>
    <row r="79" spans="2:9">
      <c r="I79" s="359"/>
    </row>
    <row r="80" spans="2:9" s="360" customFormat="1">
      <c r="B80" s="334"/>
      <c r="C80" s="334"/>
      <c r="D80" s="333"/>
      <c r="E80" s="333"/>
      <c r="F80" s="392"/>
      <c r="G80" s="377"/>
      <c r="H80" s="377"/>
      <c r="I80" s="359"/>
    </row>
    <row r="81" spans="9:9">
      <c r="I81" s="359"/>
    </row>
    <row r="82" spans="9:9">
      <c r="I82" s="359"/>
    </row>
    <row r="83" spans="9:9">
      <c r="I83" s="359"/>
    </row>
    <row r="84" spans="9:9">
      <c r="I84" s="359"/>
    </row>
    <row r="85" spans="9:9">
      <c r="I85" s="359"/>
    </row>
    <row r="86" spans="9:9">
      <c r="I86" s="359"/>
    </row>
    <row r="87" spans="9:9">
      <c r="I87" s="359"/>
    </row>
    <row r="88" spans="9:9">
      <c r="I88" s="359"/>
    </row>
    <row r="89" spans="9:9">
      <c r="I89" s="359"/>
    </row>
    <row r="90" spans="9:9">
      <c r="I90" s="359"/>
    </row>
    <row r="91" spans="9:9">
      <c r="I91" s="359"/>
    </row>
    <row r="92" spans="9:9">
      <c r="I92" s="359"/>
    </row>
    <row r="93" spans="9:9">
      <c r="I93" s="359"/>
    </row>
    <row r="94" spans="9:9">
      <c r="I94" s="359"/>
    </row>
    <row r="95" spans="9:9">
      <c r="I95" s="359"/>
    </row>
    <row r="96" spans="9:9">
      <c r="I96" s="359"/>
    </row>
    <row r="97" spans="9:9">
      <c r="I97" s="359"/>
    </row>
    <row r="98" spans="9:9">
      <c r="I98" s="359"/>
    </row>
    <row r="99" spans="9:9">
      <c r="I99" s="359"/>
    </row>
    <row r="100" spans="9:9">
      <c r="I100" s="359"/>
    </row>
    <row r="101" spans="9:9">
      <c r="I101" s="359"/>
    </row>
    <row r="102" spans="9:9">
      <c r="I102" s="359"/>
    </row>
    <row r="103" spans="9:9">
      <c r="I103" s="359"/>
    </row>
    <row r="104" spans="9:9">
      <c r="I104" s="359"/>
    </row>
    <row r="105" spans="9:9">
      <c r="I105" s="359"/>
    </row>
    <row r="106" spans="9:9">
      <c r="I106" s="359"/>
    </row>
    <row r="107" spans="9:9">
      <c r="I107" s="359"/>
    </row>
    <row r="108" spans="9:9">
      <c r="I108" s="359"/>
    </row>
    <row r="109" spans="9:9">
      <c r="I109" s="359"/>
    </row>
    <row r="110" spans="9:9">
      <c r="I110" s="359"/>
    </row>
    <row r="111" spans="9:9">
      <c r="I111" s="359"/>
    </row>
    <row r="112" spans="9:9">
      <c r="I112" s="359"/>
    </row>
    <row r="113" spans="9:9">
      <c r="I113" s="359"/>
    </row>
    <row r="114" spans="9:9">
      <c r="I114" s="359"/>
    </row>
    <row r="115" spans="9:9">
      <c r="I115" s="359"/>
    </row>
    <row r="116" spans="9:9">
      <c r="I116" s="359"/>
    </row>
    <row r="117" spans="9:9">
      <c r="I117" s="359"/>
    </row>
    <row r="118" spans="9:9">
      <c r="I118" s="359"/>
    </row>
    <row r="119" spans="9:9">
      <c r="I119" s="359"/>
    </row>
    <row r="120" spans="9:9">
      <c r="I120" s="359"/>
    </row>
    <row r="122" spans="9:9">
      <c r="I122" s="360"/>
    </row>
    <row r="123" spans="9:9">
      <c r="I123" s="360"/>
    </row>
    <row r="124" spans="9:9">
      <c r="I124" s="360"/>
    </row>
    <row r="125" spans="9:9">
      <c r="I125" s="360"/>
    </row>
    <row r="126" spans="9:9">
      <c r="I126" s="360"/>
    </row>
    <row r="127" spans="9:9">
      <c r="I127" s="360"/>
    </row>
    <row r="128" spans="9:9">
      <c r="I128" s="360"/>
    </row>
    <row r="129" spans="9:9">
      <c r="I129" s="360"/>
    </row>
    <row r="130" spans="9:9">
      <c r="I130" s="360"/>
    </row>
    <row r="131" spans="9:9">
      <c r="I131" s="360"/>
    </row>
    <row r="132" spans="9:9">
      <c r="I132" s="360"/>
    </row>
    <row r="133" spans="9:9">
      <c r="I133" s="360"/>
    </row>
    <row r="134" spans="9:9">
      <c r="I134" s="360"/>
    </row>
    <row r="136" spans="9:9">
      <c r="I136" s="360"/>
    </row>
  </sheetData>
  <mergeCells count="4">
    <mergeCell ref="E6:F6"/>
    <mergeCell ref="E7:F7"/>
    <mergeCell ref="B10:H11"/>
    <mergeCell ref="G71:H71"/>
  </mergeCells>
  <pageMargins left="0.7" right="0.7" top="0.78740157499999996" bottom="0.78740157499999996" header="0.3" footer="0.3"/>
  <pageSetup paperSize="9" scale="6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2219-DEC1-4802-85F5-8E32360D48A1}">
  <dimension ref="A1:H84"/>
  <sheetViews>
    <sheetView view="pageBreakPreview" zoomScale="115" zoomScaleNormal="70" zoomScaleSheetLayoutView="115" workbookViewId="0">
      <selection activeCell="D16" sqref="D16"/>
    </sheetView>
  </sheetViews>
  <sheetFormatPr defaultColWidth="9.109375" defaultRowHeight="13.2"/>
  <cols>
    <col min="1" max="1" width="0.88671875" style="333" customWidth="1"/>
    <col min="2" max="2" width="6.109375" style="334" customWidth="1"/>
    <col min="3" max="3" width="4.88671875" style="334" customWidth="1"/>
    <col min="4" max="4" width="73" style="333" bestFit="1" customWidth="1"/>
    <col min="5" max="5" width="7.33203125" style="333" customWidth="1"/>
    <col min="6" max="6" width="12.6640625" style="392" customWidth="1"/>
    <col min="7" max="7" width="15.109375" style="377" customWidth="1"/>
    <col min="8" max="8" width="20" style="377" bestFit="1" customWidth="1"/>
    <col min="9" max="16384" width="9.109375" style="333"/>
  </cols>
  <sheetData>
    <row r="1" spans="1:8" ht="13.8" thickBot="1"/>
    <row r="2" spans="1:8">
      <c r="B2" s="335"/>
      <c r="C2" s="336"/>
      <c r="D2" s="337"/>
      <c r="E2" s="429"/>
      <c r="F2" s="430"/>
      <c r="G2" s="431"/>
      <c r="H2" s="432"/>
    </row>
    <row r="3" spans="1:8">
      <c r="B3" s="338"/>
      <c r="C3" s="339"/>
      <c r="D3" s="340"/>
      <c r="E3" s="341" t="s">
        <v>57</v>
      </c>
      <c r="F3" s="342"/>
      <c r="G3" s="343"/>
      <c r="H3" s="344"/>
    </row>
    <row r="4" spans="1:8">
      <c r="B4" s="338"/>
      <c r="C4" s="339"/>
      <c r="D4" s="340"/>
      <c r="E4" s="345" t="s">
        <v>58</v>
      </c>
      <c r="F4" s="342"/>
      <c r="G4" s="346"/>
      <c r="H4" s="347" t="s">
        <v>50</v>
      </c>
    </row>
    <row r="5" spans="1:8">
      <c r="B5" s="338"/>
      <c r="C5" s="339"/>
      <c r="D5" s="340"/>
      <c r="E5" s="345" t="s">
        <v>51</v>
      </c>
      <c r="F5" s="342"/>
      <c r="G5" s="346"/>
      <c r="H5" s="347" t="s">
        <v>52</v>
      </c>
    </row>
    <row r="6" spans="1:8" ht="22.5" customHeight="1">
      <c r="B6" s="338"/>
      <c r="C6" s="339"/>
      <c r="D6" s="340"/>
      <c r="E6" s="569" t="s">
        <v>118</v>
      </c>
      <c r="F6" s="569"/>
      <c r="G6" s="348"/>
      <c r="H6" s="349" t="s">
        <v>0</v>
      </c>
    </row>
    <row r="7" spans="1:8" ht="15" customHeight="1">
      <c r="B7" s="433"/>
      <c r="C7" s="434"/>
      <c r="D7" s="435"/>
      <c r="E7" s="569"/>
      <c r="F7" s="569"/>
      <c r="G7" s="350"/>
      <c r="H7" s="351"/>
    </row>
    <row r="8" spans="1:8" ht="13.8" thickBot="1">
      <c r="B8" s="436"/>
      <c r="C8" s="437"/>
      <c r="D8" s="437"/>
      <c r="E8" s="437"/>
      <c r="F8" s="438"/>
      <c r="G8" s="352"/>
      <c r="H8" s="353"/>
    </row>
    <row r="9" spans="1:8" ht="18" thickBot="1">
      <c r="B9" s="354"/>
      <c r="C9" s="354"/>
    </row>
    <row r="10" spans="1:8" ht="15" customHeight="1">
      <c r="A10" s="355"/>
      <c r="B10" s="563" t="s">
        <v>606</v>
      </c>
      <c r="C10" s="570"/>
      <c r="D10" s="570"/>
      <c r="E10" s="570"/>
      <c r="F10" s="570"/>
      <c r="G10" s="570"/>
      <c r="H10" s="571"/>
    </row>
    <row r="11" spans="1:8" ht="15" customHeight="1" thickBot="1">
      <c r="A11" s="355"/>
      <c r="B11" s="572"/>
      <c r="C11" s="573"/>
      <c r="D11" s="573"/>
      <c r="E11" s="573"/>
      <c r="F11" s="573"/>
      <c r="G11" s="573"/>
      <c r="H11" s="574"/>
    </row>
    <row r="12" spans="1:8" ht="18" customHeight="1" thickBot="1">
      <c r="D12" s="356"/>
      <c r="E12" s="356"/>
      <c r="F12" s="393"/>
    </row>
    <row r="13" spans="1:8" ht="26.4">
      <c r="B13" s="403" t="s">
        <v>1</v>
      </c>
      <c r="C13" s="404" t="s">
        <v>61</v>
      </c>
      <c r="D13" s="404" t="s">
        <v>2</v>
      </c>
      <c r="E13" s="405" t="s">
        <v>3</v>
      </c>
      <c r="F13" s="406" t="s">
        <v>517</v>
      </c>
      <c r="G13" s="407" t="s">
        <v>518</v>
      </c>
      <c r="H13" s="408" t="s">
        <v>519</v>
      </c>
    </row>
    <row r="14" spans="1:8">
      <c r="B14" s="375"/>
      <c r="C14" s="357"/>
      <c r="D14" s="357" t="s">
        <v>520</v>
      </c>
      <c r="E14" s="357"/>
      <c r="F14" s="395"/>
      <c r="G14" s="380"/>
      <c r="H14" s="381"/>
    </row>
    <row r="15" spans="1:8">
      <c r="B15" s="376"/>
      <c r="C15" s="358"/>
      <c r="D15" s="358" t="s">
        <v>607</v>
      </c>
      <c r="E15" s="358"/>
      <c r="F15" s="396"/>
      <c r="G15" s="382"/>
      <c r="H15" s="383">
        <f>SUM(H16:H20)</f>
        <v>0</v>
      </c>
    </row>
    <row r="16" spans="1:8">
      <c r="B16" s="412">
        <f>1</f>
        <v>1</v>
      </c>
      <c r="C16" s="413"/>
      <c r="D16" s="413" t="s">
        <v>522</v>
      </c>
      <c r="E16" s="414" t="s">
        <v>523</v>
      </c>
      <c r="F16" s="415">
        <v>1</v>
      </c>
      <c r="G16" s="416"/>
      <c r="H16" s="384">
        <f>F16*G16</f>
        <v>0</v>
      </c>
    </row>
    <row r="17" spans="2:8">
      <c r="B17" s="412">
        <f t="shared" ref="B17:B20" si="0">+B16+1</f>
        <v>2</v>
      </c>
      <c r="C17" s="413"/>
      <c r="D17" s="413" t="s">
        <v>524</v>
      </c>
      <c r="E17" s="414" t="s">
        <v>523</v>
      </c>
      <c r="F17" s="417">
        <v>1</v>
      </c>
      <c r="G17" s="416"/>
      <c r="H17" s="384">
        <f>G17*F17</f>
        <v>0</v>
      </c>
    </row>
    <row r="18" spans="2:8">
      <c r="B18" s="412">
        <f t="shared" si="0"/>
        <v>3</v>
      </c>
      <c r="C18" s="413"/>
      <c r="D18" s="413" t="s">
        <v>525</v>
      </c>
      <c r="E18" s="414" t="s">
        <v>523</v>
      </c>
      <c r="F18" s="417">
        <v>1</v>
      </c>
      <c r="G18" s="416"/>
      <c r="H18" s="384">
        <f>G18*F18</f>
        <v>0</v>
      </c>
    </row>
    <row r="19" spans="2:8">
      <c r="B19" s="412">
        <f>+B18+1</f>
        <v>4</v>
      </c>
      <c r="C19" s="413"/>
      <c r="D19" s="413" t="s">
        <v>576</v>
      </c>
      <c r="E19" s="414" t="s">
        <v>523</v>
      </c>
      <c r="F19" s="415">
        <v>1</v>
      </c>
      <c r="G19" s="416"/>
      <c r="H19" s="384">
        <f t="shared" ref="H19" si="1">G19*F19</f>
        <v>0</v>
      </c>
    </row>
    <row r="20" spans="2:8">
      <c r="B20" s="412">
        <f t="shared" si="0"/>
        <v>5</v>
      </c>
      <c r="C20" s="413"/>
      <c r="D20" s="413" t="s">
        <v>526</v>
      </c>
      <c r="E20" s="414" t="s">
        <v>523</v>
      </c>
      <c r="F20" s="415">
        <v>1</v>
      </c>
      <c r="G20" s="416"/>
      <c r="H20" s="384">
        <f>G20*F20</f>
        <v>0</v>
      </c>
    </row>
    <row r="21" spans="2:8">
      <c r="B21" s="376"/>
      <c r="C21" s="358"/>
      <c r="D21" s="358" t="s">
        <v>608</v>
      </c>
      <c r="E21" s="358"/>
      <c r="F21" s="396"/>
      <c r="G21" s="382"/>
      <c r="H21" s="383">
        <f>SUM(H22:H25)</f>
        <v>0</v>
      </c>
    </row>
    <row r="22" spans="2:8" ht="30" customHeight="1">
      <c r="B22" s="497">
        <f>+B20+1</f>
        <v>6</v>
      </c>
      <c r="C22" s="498"/>
      <c r="D22" s="498" t="s">
        <v>529</v>
      </c>
      <c r="E22" s="499" t="s">
        <v>523</v>
      </c>
      <c r="F22" s="500">
        <v>1</v>
      </c>
      <c r="G22" s="416"/>
      <c r="H22" s="384">
        <f>F22*G22</f>
        <v>0</v>
      </c>
    </row>
    <row r="23" spans="2:8">
      <c r="B23" s="412">
        <f t="shared" ref="B23:B25" si="2">+B22+1</f>
        <v>7</v>
      </c>
      <c r="C23" s="413"/>
      <c r="D23" s="413" t="s">
        <v>530</v>
      </c>
      <c r="E23" s="414" t="s">
        <v>14</v>
      </c>
      <c r="F23" s="418">
        <v>1</v>
      </c>
      <c r="G23" s="416"/>
      <c r="H23" s="384">
        <f t="shared" ref="H23:H24" si="3">G23*F23</f>
        <v>0</v>
      </c>
    </row>
    <row r="24" spans="2:8">
      <c r="B24" s="412">
        <f t="shared" si="2"/>
        <v>8</v>
      </c>
      <c r="C24" s="413"/>
      <c r="D24" s="413" t="s">
        <v>531</v>
      </c>
      <c r="E24" s="414" t="s">
        <v>523</v>
      </c>
      <c r="F24" s="418">
        <v>1</v>
      </c>
      <c r="G24" s="416"/>
      <c r="H24" s="384">
        <f t="shared" si="3"/>
        <v>0</v>
      </c>
    </row>
    <row r="25" spans="2:8">
      <c r="B25" s="412">
        <f t="shared" si="2"/>
        <v>9</v>
      </c>
      <c r="C25" s="413"/>
      <c r="D25" s="413" t="s">
        <v>532</v>
      </c>
      <c r="E25" s="414" t="s">
        <v>523</v>
      </c>
      <c r="F25" s="418">
        <v>1</v>
      </c>
      <c r="G25" s="416"/>
      <c r="H25" s="384">
        <f>F25*G25</f>
        <v>0</v>
      </c>
    </row>
    <row r="26" spans="2:8">
      <c r="B26" s="376"/>
      <c r="C26" s="358"/>
      <c r="D26" s="358" t="s">
        <v>609</v>
      </c>
      <c r="E26" s="358"/>
      <c r="F26" s="396"/>
      <c r="G26" s="382"/>
      <c r="H26" s="383">
        <f>SUM(H27:H33)</f>
        <v>0</v>
      </c>
    </row>
    <row r="27" spans="2:8">
      <c r="B27" s="412">
        <f>+B25+1</f>
        <v>10</v>
      </c>
      <c r="C27" s="413"/>
      <c r="D27" s="413" t="s">
        <v>524</v>
      </c>
      <c r="E27" s="414" t="s">
        <v>14</v>
      </c>
      <c r="F27" s="418">
        <v>4</v>
      </c>
      <c r="G27" s="416"/>
      <c r="H27" s="384">
        <f t="shared" ref="H27:H32" si="4">G27*F27</f>
        <v>0</v>
      </c>
    </row>
    <row r="28" spans="2:8">
      <c r="B28" s="412">
        <f t="shared" ref="B28:B33" si="5">+B27+1</f>
        <v>11</v>
      </c>
      <c r="C28" s="413"/>
      <c r="D28" s="413" t="s">
        <v>537</v>
      </c>
      <c r="E28" s="414" t="s">
        <v>14</v>
      </c>
      <c r="F28" s="418">
        <v>5</v>
      </c>
      <c r="G28" s="416"/>
      <c r="H28" s="384">
        <f t="shared" si="4"/>
        <v>0</v>
      </c>
    </row>
    <row r="29" spans="2:8">
      <c r="B29" s="412">
        <f t="shared" si="5"/>
        <v>12</v>
      </c>
      <c r="C29" s="413"/>
      <c r="D29" s="413" t="s">
        <v>535</v>
      </c>
      <c r="E29" s="414" t="s">
        <v>14</v>
      </c>
      <c r="F29" s="418">
        <v>1</v>
      </c>
      <c r="G29" s="416"/>
      <c r="H29" s="384">
        <f t="shared" si="4"/>
        <v>0</v>
      </c>
    </row>
    <row r="30" spans="2:8">
      <c r="B30" s="412">
        <f t="shared" si="5"/>
        <v>13</v>
      </c>
      <c r="C30" s="413"/>
      <c r="D30" s="413" t="s">
        <v>536</v>
      </c>
      <c r="E30" s="414" t="s">
        <v>14</v>
      </c>
      <c r="F30" s="418">
        <v>1</v>
      </c>
      <c r="G30" s="416"/>
      <c r="H30" s="384">
        <f t="shared" si="4"/>
        <v>0</v>
      </c>
    </row>
    <row r="31" spans="2:8">
      <c r="B31" s="412">
        <f t="shared" si="5"/>
        <v>14</v>
      </c>
      <c r="C31" s="413"/>
      <c r="D31" s="413" t="s">
        <v>610</v>
      </c>
      <c r="E31" s="414" t="s">
        <v>523</v>
      </c>
      <c r="F31" s="418">
        <v>1</v>
      </c>
      <c r="G31" s="416"/>
      <c r="H31" s="384">
        <f t="shared" si="4"/>
        <v>0</v>
      </c>
    </row>
    <row r="32" spans="2:8">
      <c r="B32" s="412">
        <f t="shared" si="5"/>
        <v>15</v>
      </c>
      <c r="C32" s="413"/>
      <c r="D32" s="413" t="s">
        <v>539</v>
      </c>
      <c r="E32" s="414" t="s">
        <v>14</v>
      </c>
      <c r="F32" s="418">
        <v>6</v>
      </c>
      <c r="G32" s="416"/>
      <c r="H32" s="384">
        <f t="shared" si="4"/>
        <v>0</v>
      </c>
    </row>
    <row r="33" spans="2:8">
      <c r="B33" s="412">
        <f t="shared" si="5"/>
        <v>16</v>
      </c>
      <c r="C33" s="413"/>
      <c r="D33" s="413" t="s">
        <v>540</v>
      </c>
      <c r="E33" s="414" t="s">
        <v>523</v>
      </c>
      <c r="F33" s="418">
        <v>1</v>
      </c>
      <c r="G33" s="416"/>
      <c r="H33" s="384">
        <f>F33*G33</f>
        <v>0</v>
      </c>
    </row>
    <row r="34" spans="2:8">
      <c r="B34" s="376"/>
      <c r="C34" s="358"/>
      <c r="D34" s="358" t="s">
        <v>611</v>
      </c>
      <c r="E34" s="358"/>
      <c r="F34" s="396"/>
      <c r="G34" s="382"/>
      <c r="H34" s="383">
        <f>SUM(H35:H41)</f>
        <v>0</v>
      </c>
    </row>
    <row r="35" spans="2:8">
      <c r="B35" s="412">
        <f>+B33+1</f>
        <v>17</v>
      </c>
      <c r="C35" s="413"/>
      <c r="D35" s="419" t="s">
        <v>543</v>
      </c>
      <c r="E35" s="414" t="s">
        <v>257</v>
      </c>
      <c r="F35" s="415">
        <v>48</v>
      </c>
      <c r="G35" s="416"/>
      <c r="H35" s="384">
        <f t="shared" ref="H35:H41" si="6">F35*G35</f>
        <v>0</v>
      </c>
    </row>
    <row r="36" spans="2:8">
      <c r="B36" s="412">
        <f t="shared" ref="B36:B41" si="7">+B35+1</f>
        <v>18</v>
      </c>
      <c r="C36" s="413"/>
      <c r="D36" s="419" t="s">
        <v>544</v>
      </c>
      <c r="E36" s="414" t="s">
        <v>257</v>
      </c>
      <c r="F36" s="415">
        <v>20</v>
      </c>
      <c r="G36" s="416"/>
      <c r="H36" s="384">
        <f t="shared" si="6"/>
        <v>0</v>
      </c>
    </row>
    <row r="37" spans="2:8">
      <c r="B37" s="412">
        <f t="shared" si="7"/>
        <v>19</v>
      </c>
      <c r="C37" s="413"/>
      <c r="D37" s="419" t="s">
        <v>545</v>
      </c>
      <c r="E37" s="414" t="s">
        <v>257</v>
      </c>
      <c r="F37" s="415">
        <v>24</v>
      </c>
      <c r="G37" s="416"/>
      <c r="H37" s="384">
        <f t="shared" si="6"/>
        <v>0</v>
      </c>
    </row>
    <row r="38" spans="2:8">
      <c r="B38" s="412">
        <f t="shared" si="7"/>
        <v>20</v>
      </c>
      <c r="C38" s="413"/>
      <c r="D38" s="419" t="s">
        <v>577</v>
      </c>
      <c r="E38" s="414" t="s">
        <v>257</v>
      </c>
      <c r="F38" s="415">
        <v>20</v>
      </c>
      <c r="G38" s="416"/>
      <c r="H38" s="384">
        <f t="shared" si="6"/>
        <v>0</v>
      </c>
    </row>
    <row r="39" spans="2:8">
      <c r="B39" s="412">
        <f t="shared" si="7"/>
        <v>21</v>
      </c>
      <c r="C39" s="413"/>
      <c r="D39" s="419" t="s">
        <v>546</v>
      </c>
      <c r="E39" s="414" t="s">
        <v>257</v>
      </c>
      <c r="F39" s="415">
        <v>30</v>
      </c>
      <c r="G39" s="416"/>
      <c r="H39" s="384">
        <f t="shared" si="6"/>
        <v>0</v>
      </c>
    </row>
    <row r="40" spans="2:8">
      <c r="B40" s="412">
        <f t="shared" si="7"/>
        <v>22</v>
      </c>
      <c r="C40" s="413"/>
      <c r="D40" s="419" t="s">
        <v>547</v>
      </c>
      <c r="E40" s="414" t="s">
        <v>257</v>
      </c>
      <c r="F40" s="415">
        <v>20</v>
      </c>
      <c r="G40" s="416"/>
      <c r="H40" s="384">
        <f t="shared" si="6"/>
        <v>0</v>
      </c>
    </row>
    <row r="41" spans="2:8">
      <c r="B41" s="412">
        <f t="shared" si="7"/>
        <v>23</v>
      </c>
      <c r="C41" s="413"/>
      <c r="D41" s="413" t="s">
        <v>548</v>
      </c>
      <c r="E41" s="414" t="s">
        <v>523</v>
      </c>
      <c r="F41" s="418">
        <v>1</v>
      </c>
      <c r="G41" s="416"/>
      <c r="H41" s="384">
        <f t="shared" si="6"/>
        <v>0</v>
      </c>
    </row>
    <row r="42" spans="2:8">
      <c r="B42" s="376"/>
      <c r="C42" s="358"/>
      <c r="D42" s="358" t="s">
        <v>612</v>
      </c>
      <c r="E42" s="358"/>
      <c r="F42" s="396"/>
      <c r="G42" s="382"/>
      <c r="H42" s="383">
        <f>SUM(H43:H52)</f>
        <v>0</v>
      </c>
    </row>
    <row r="43" spans="2:8">
      <c r="B43" s="412">
        <f>+B41+1</f>
        <v>24</v>
      </c>
      <c r="C43" s="413"/>
      <c r="D43" s="413" t="s">
        <v>551</v>
      </c>
      <c r="E43" s="414" t="s">
        <v>14</v>
      </c>
      <c r="F43" s="417">
        <v>9</v>
      </c>
      <c r="G43" s="416"/>
      <c r="H43" s="384">
        <f t="shared" ref="H43:H50" si="8">G43*F43</f>
        <v>0</v>
      </c>
    </row>
    <row r="44" spans="2:8">
      <c r="B44" s="412">
        <f t="shared" ref="B44:B52" si="9">+B43+1</f>
        <v>25</v>
      </c>
      <c r="C44" s="413"/>
      <c r="D44" s="413" t="s">
        <v>552</v>
      </c>
      <c r="E44" s="414" t="s">
        <v>14</v>
      </c>
      <c r="F44" s="417">
        <v>12</v>
      </c>
      <c r="G44" s="416"/>
      <c r="H44" s="384">
        <f t="shared" si="8"/>
        <v>0</v>
      </c>
    </row>
    <row r="45" spans="2:8">
      <c r="B45" s="412">
        <f t="shared" si="9"/>
        <v>26</v>
      </c>
      <c r="C45" s="413"/>
      <c r="D45" s="413" t="s">
        <v>553</v>
      </c>
      <c r="E45" s="414" t="s">
        <v>14</v>
      </c>
      <c r="F45" s="417">
        <f>(F43+F44)*4</f>
        <v>84</v>
      </c>
      <c r="G45" s="416"/>
      <c r="H45" s="384">
        <f t="shared" si="8"/>
        <v>0</v>
      </c>
    </row>
    <row r="46" spans="2:8">
      <c r="B46" s="412">
        <f t="shared" si="9"/>
        <v>27</v>
      </c>
      <c r="C46" s="413"/>
      <c r="D46" s="413" t="s">
        <v>554</v>
      </c>
      <c r="E46" s="414" t="s">
        <v>14</v>
      </c>
      <c r="F46" s="417">
        <v>50</v>
      </c>
      <c r="G46" s="416"/>
      <c r="H46" s="384">
        <f t="shared" si="8"/>
        <v>0</v>
      </c>
    </row>
    <row r="47" spans="2:8">
      <c r="B47" s="412">
        <f t="shared" si="9"/>
        <v>28</v>
      </c>
      <c r="C47" s="413"/>
      <c r="D47" s="413" t="s">
        <v>555</v>
      </c>
      <c r="E47" s="414" t="s">
        <v>14</v>
      </c>
      <c r="F47" s="417">
        <v>70</v>
      </c>
      <c r="G47" s="416"/>
      <c r="H47" s="384">
        <f t="shared" si="8"/>
        <v>0</v>
      </c>
    </row>
    <row r="48" spans="2:8">
      <c r="B48" s="412">
        <f t="shared" si="9"/>
        <v>29</v>
      </c>
      <c r="C48" s="413"/>
      <c r="D48" s="413" t="s">
        <v>556</v>
      </c>
      <c r="E48" s="414" t="s">
        <v>14</v>
      </c>
      <c r="F48" s="417">
        <v>60</v>
      </c>
      <c r="G48" s="416"/>
      <c r="H48" s="384">
        <f t="shared" si="8"/>
        <v>0</v>
      </c>
    </row>
    <row r="49" spans="2:8">
      <c r="B49" s="412">
        <f t="shared" si="9"/>
        <v>30</v>
      </c>
      <c r="C49" s="413"/>
      <c r="D49" s="413" t="s">
        <v>557</v>
      </c>
      <c r="E49" s="414" t="s">
        <v>14</v>
      </c>
      <c r="F49" s="417">
        <v>2</v>
      </c>
      <c r="G49" s="416"/>
      <c r="H49" s="384">
        <f t="shared" si="8"/>
        <v>0</v>
      </c>
    </row>
    <row r="50" spans="2:8">
      <c r="B50" s="412">
        <f t="shared" si="9"/>
        <v>31</v>
      </c>
      <c r="C50" s="413"/>
      <c r="D50" s="413" t="s">
        <v>558</v>
      </c>
      <c r="E50" s="414" t="s">
        <v>257</v>
      </c>
      <c r="F50" s="417">
        <v>21</v>
      </c>
      <c r="G50" s="416"/>
      <c r="H50" s="384">
        <f t="shared" si="8"/>
        <v>0</v>
      </c>
    </row>
    <row r="51" spans="2:8">
      <c r="B51" s="412">
        <f t="shared" si="9"/>
        <v>32</v>
      </c>
      <c r="C51" s="413"/>
      <c r="D51" s="413" t="s">
        <v>540</v>
      </c>
      <c r="E51" s="414" t="s">
        <v>523</v>
      </c>
      <c r="F51" s="418">
        <v>1</v>
      </c>
      <c r="G51" s="416"/>
      <c r="H51" s="384">
        <f>F51*G51</f>
        <v>0</v>
      </c>
    </row>
    <row r="52" spans="2:8">
      <c r="B52" s="412">
        <f t="shared" si="9"/>
        <v>33</v>
      </c>
      <c r="C52" s="413"/>
      <c r="D52" s="413" t="s">
        <v>559</v>
      </c>
      <c r="E52" s="414" t="s">
        <v>523</v>
      </c>
      <c r="F52" s="418">
        <v>1</v>
      </c>
      <c r="G52" s="416"/>
      <c r="H52" s="384">
        <f>F52*G52</f>
        <v>0</v>
      </c>
    </row>
    <row r="53" spans="2:8" s="359" customFormat="1">
      <c r="B53" s="376"/>
      <c r="C53" s="358"/>
      <c r="D53" s="358" t="s">
        <v>613</v>
      </c>
      <c r="E53" s="358"/>
      <c r="F53" s="396"/>
      <c r="G53" s="382"/>
      <c r="H53" s="383">
        <f>SUM(H54:H61)</f>
        <v>0</v>
      </c>
    </row>
    <row r="54" spans="2:8" s="359" customFormat="1" ht="23.4">
      <c r="B54" s="412">
        <f>+B52+1</f>
        <v>34</v>
      </c>
      <c r="C54" s="413"/>
      <c r="D54" s="413" t="s">
        <v>563</v>
      </c>
      <c r="E54" s="414" t="s">
        <v>14</v>
      </c>
      <c r="F54" s="417">
        <v>16</v>
      </c>
      <c r="G54" s="416"/>
      <c r="H54" s="384">
        <f>G54*F54</f>
        <v>0</v>
      </c>
    </row>
    <row r="55" spans="2:8" s="359" customFormat="1">
      <c r="B55" s="412">
        <f t="shared" ref="B55:B61" si="10">+B54+1</f>
        <v>35</v>
      </c>
      <c r="C55" s="413"/>
      <c r="D55" s="413" t="s">
        <v>565</v>
      </c>
      <c r="E55" s="414" t="s">
        <v>14</v>
      </c>
      <c r="F55" s="417">
        <v>16</v>
      </c>
      <c r="G55" s="416"/>
      <c r="H55" s="384">
        <f t="shared" ref="H55:H61" si="11">F55*G55</f>
        <v>0</v>
      </c>
    </row>
    <row r="56" spans="2:8" s="359" customFormat="1" ht="23.4">
      <c r="B56" s="412">
        <f t="shared" si="10"/>
        <v>36</v>
      </c>
      <c r="C56" s="413"/>
      <c r="D56" s="413" t="s">
        <v>614</v>
      </c>
      <c r="E56" s="414" t="s">
        <v>14</v>
      </c>
      <c r="F56" s="418">
        <v>2</v>
      </c>
      <c r="G56" s="416"/>
      <c r="H56" s="384">
        <f t="shared" si="11"/>
        <v>0</v>
      </c>
    </row>
    <row r="57" spans="2:8" s="359" customFormat="1" ht="23.4">
      <c r="B57" s="412">
        <f t="shared" si="10"/>
        <v>37</v>
      </c>
      <c r="C57" s="413"/>
      <c r="D57" s="413" t="s">
        <v>597</v>
      </c>
      <c r="E57" s="414" t="s">
        <v>14</v>
      </c>
      <c r="F57" s="418">
        <v>1</v>
      </c>
      <c r="G57" s="416"/>
      <c r="H57" s="384">
        <f t="shared" si="11"/>
        <v>0</v>
      </c>
    </row>
    <row r="58" spans="2:8" s="359" customFormat="1" ht="23.4">
      <c r="B58" s="412">
        <f t="shared" si="10"/>
        <v>38</v>
      </c>
      <c r="C58" s="413"/>
      <c r="D58" s="413" t="s">
        <v>567</v>
      </c>
      <c r="E58" s="414" t="s">
        <v>14</v>
      </c>
      <c r="F58" s="418">
        <v>5</v>
      </c>
      <c r="G58" s="416"/>
      <c r="H58" s="384">
        <f t="shared" si="11"/>
        <v>0</v>
      </c>
    </row>
    <row r="59" spans="2:8" s="359" customFormat="1">
      <c r="B59" s="412">
        <f t="shared" si="10"/>
        <v>39</v>
      </c>
      <c r="C59" s="413"/>
      <c r="D59" s="413" t="s">
        <v>568</v>
      </c>
      <c r="E59" s="414" t="s">
        <v>523</v>
      </c>
      <c r="F59" s="418">
        <v>1</v>
      </c>
      <c r="G59" s="416"/>
      <c r="H59" s="384">
        <f t="shared" si="11"/>
        <v>0</v>
      </c>
    </row>
    <row r="60" spans="2:8" s="359" customFormat="1">
      <c r="B60" s="412">
        <f t="shared" si="10"/>
        <v>40</v>
      </c>
      <c r="C60" s="413"/>
      <c r="D60" s="413" t="s">
        <v>569</v>
      </c>
      <c r="E60" s="414" t="s">
        <v>523</v>
      </c>
      <c r="F60" s="418">
        <v>1</v>
      </c>
      <c r="G60" s="416"/>
      <c r="H60" s="384">
        <f t="shared" si="11"/>
        <v>0</v>
      </c>
    </row>
    <row r="61" spans="2:8" s="359" customFormat="1">
      <c r="B61" s="412">
        <f t="shared" si="10"/>
        <v>41</v>
      </c>
      <c r="C61" s="413"/>
      <c r="D61" s="413" t="s">
        <v>540</v>
      </c>
      <c r="E61" s="414" t="s">
        <v>523</v>
      </c>
      <c r="F61" s="418">
        <v>1</v>
      </c>
      <c r="G61" s="416"/>
      <c r="H61" s="384">
        <f t="shared" si="11"/>
        <v>0</v>
      </c>
    </row>
    <row r="62" spans="2:8" s="359" customFormat="1">
      <c r="B62" s="376"/>
      <c r="C62" s="358"/>
      <c r="D62" s="358" t="s">
        <v>571</v>
      </c>
      <c r="E62" s="358"/>
      <c r="F62" s="396"/>
      <c r="G62" s="382"/>
      <c r="H62" s="383">
        <f>SUM(H63:H72)</f>
        <v>0</v>
      </c>
    </row>
    <row r="63" spans="2:8" s="359" customFormat="1">
      <c r="B63" s="412">
        <f>+B61+1</f>
        <v>42</v>
      </c>
      <c r="C63" s="413"/>
      <c r="D63" s="420" t="s">
        <v>262</v>
      </c>
      <c r="E63" s="414" t="s">
        <v>523</v>
      </c>
      <c r="F63" s="418">
        <v>1</v>
      </c>
      <c r="G63" s="416"/>
      <c r="H63" s="421">
        <f t="shared" ref="H63:H72" si="12">F63*G63</f>
        <v>0</v>
      </c>
    </row>
    <row r="64" spans="2:8" s="359" customFormat="1">
      <c r="B64" s="412">
        <v>43</v>
      </c>
      <c r="C64" s="413"/>
      <c r="D64" s="420" t="s">
        <v>624</v>
      </c>
      <c r="E64" s="414" t="s">
        <v>8</v>
      </c>
      <c r="F64" s="418">
        <v>1</v>
      </c>
      <c r="G64" s="416"/>
      <c r="H64" s="421">
        <f t="shared" si="12"/>
        <v>0</v>
      </c>
    </row>
    <row r="65" spans="2:8" s="359" customFormat="1">
      <c r="B65" s="412">
        <v>44</v>
      </c>
      <c r="C65" s="413"/>
      <c r="D65" s="420" t="s">
        <v>263</v>
      </c>
      <c r="E65" s="414" t="s">
        <v>523</v>
      </c>
      <c r="F65" s="418">
        <v>1</v>
      </c>
      <c r="G65" s="416"/>
      <c r="H65" s="421">
        <f t="shared" si="12"/>
        <v>0</v>
      </c>
    </row>
    <row r="66" spans="2:8" s="359" customFormat="1">
      <c r="B66" s="412">
        <f t="shared" ref="B66:B72" si="13">+B65+1</f>
        <v>45</v>
      </c>
      <c r="C66" s="413"/>
      <c r="D66" s="420" t="s">
        <v>572</v>
      </c>
      <c r="E66" s="414" t="s">
        <v>523</v>
      </c>
      <c r="F66" s="418">
        <v>1</v>
      </c>
      <c r="G66" s="416"/>
      <c r="H66" s="421">
        <f t="shared" si="12"/>
        <v>0</v>
      </c>
    </row>
    <row r="67" spans="2:8" s="359" customFormat="1">
      <c r="B67" s="412">
        <f t="shared" si="13"/>
        <v>46</v>
      </c>
      <c r="C67" s="413"/>
      <c r="D67" s="422" t="s">
        <v>573</v>
      </c>
      <c r="E67" s="414" t="s">
        <v>523</v>
      </c>
      <c r="F67" s="418">
        <v>1</v>
      </c>
      <c r="G67" s="416"/>
      <c r="H67" s="421">
        <f t="shared" si="12"/>
        <v>0</v>
      </c>
    </row>
    <row r="68" spans="2:8" s="359" customFormat="1">
      <c r="B68" s="412">
        <f t="shared" si="13"/>
        <v>47</v>
      </c>
      <c r="C68" s="413"/>
      <c r="D68" s="420" t="s">
        <v>574</v>
      </c>
      <c r="E68" s="414" t="s">
        <v>523</v>
      </c>
      <c r="F68" s="418">
        <v>1</v>
      </c>
      <c r="G68" s="416"/>
      <c r="H68" s="421">
        <f t="shared" si="12"/>
        <v>0</v>
      </c>
    </row>
    <row r="69" spans="2:8" s="359" customFormat="1">
      <c r="B69" s="412">
        <f t="shared" si="13"/>
        <v>48</v>
      </c>
      <c r="C69" s="413"/>
      <c r="D69" s="420" t="s">
        <v>268</v>
      </c>
      <c r="E69" s="414" t="s">
        <v>523</v>
      </c>
      <c r="F69" s="418">
        <v>1</v>
      </c>
      <c r="G69" s="416"/>
      <c r="H69" s="421">
        <f t="shared" si="12"/>
        <v>0</v>
      </c>
    </row>
    <row r="70" spans="2:8" s="359" customFormat="1">
      <c r="B70" s="412">
        <f t="shared" si="13"/>
        <v>49</v>
      </c>
      <c r="C70" s="413"/>
      <c r="D70" s="420" t="s">
        <v>269</v>
      </c>
      <c r="E70" s="414" t="s">
        <v>523</v>
      </c>
      <c r="F70" s="418">
        <v>1</v>
      </c>
      <c r="G70" s="416"/>
      <c r="H70" s="421">
        <f t="shared" si="12"/>
        <v>0</v>
      </c>
    </row>
    <row r="71" spans="2:8" s="359" customFormat="1">
      <c r="B71" s="412">
        <f t="shared" si="13"/>
        <v>50</v>
      </c>
      <c r="C71" s="413"/>
      <c r="D71" s="420" t="s">
        <v>270</v>
      </c>
      <c r="E71" s="414" t="s">
        <v>523</v>
      </c>
      <c r="F71" s="418">
        <v>1</v>
      </c>
      <c r="G71" s="416"/>
      <c r="H71" s="421">
        <f t="shared" si="12"/>
        <v>0</v>
      </c>
    </row>
    <row r="72" spans="2:8" s="359" customFormat="1" ht="13.8" thickBot="1">
      <c r="B72" s="423">
        <f t="shared" si="13"/>
        <v>51</v>
      </c>
      <c r="C72" s="424"/>
      <c r="D72" s="425" t="s">
        <v>271</v>
      </c>
      <c r="E72" s="426" t="s">
        <v>523</v>
      </c>
      <c r="F72" s="427">
        <v>1</v>
      </c>
      <c r="G72" s="496"/>
      <c r="H72" s="428">
        <f t="shared" si="12"/>
        <v>0</v>
      </c>
    </row>
    <row r="73" spans="2:8" s="360" customFormat="1" ht="12.75" customHeight="1" thickBot="1">
      <c r="B73" s="373"/>
      <c r="C73" s="373"/>
      <c r="D73" s="374"/>
      <c r="E73" s="374"/>
      <c r="F73" s="397"/>
      <c r="G73" s="385"/>
      <c r="H73" s="386"/>
    </row>
    <row r="74" spans="2:8" s="360" customFormat="1" ht="21.6" thickBot="1">
      <c r="B74" s="361"/>
      <c r="C74" s="362"/>
      <c r="D74" s="19" t="s">
        <v>5</v>
      </c>
      <c r="E74" s="363"/>
      <c r="F74" s="398"/>
      <c r="G74" s="387"/>
      <c r="H74" s="146">
        <f>SUM(H14:H73)/2</f>
        <v>0</v>
      </c>
    </row>
    <row r="75" spans="2:8" s="360" customFormat="1" ht="13.8" thickBot="1">
      <c r="B75" s="334"/>
      <c r="C75" s="334"/>
      <c r="D75" s="364"/>
      <c r="E75" s="364"/>
      <c r="F75" s="399"/>
      <c r="G75" s="575"/>
      <c r="H75" s="575"/>
    </row>
    <row r="76" spans="2:8" s="360" customFormat="1" ht="18" thickBot="1">
      <c r="B76" s="365"/>
      <c r="C76" s="23"/>
      <c r="D76" s="19" t="s">
        <v>47</v>
      </c>
      <c r="E76" s="23"/>
      <c r="F76" s="400"/>
      <c r="G76" s="77"/>
      <c r="H76" s="63"/>
    </row>
    <row r="77" spans="2:8" s="360" customFormat="1">
      <c r="B77" s="366"/>
      <c r="C77" s="367"/>
      <c r="D77" s="368"/>
      <c r="E77" s="368"/>
      <c r="F77" s="401"/>
      <c r="G77" s="388"/>
      <c r="H77" s="389"/>
    </row>
    <row r="78" spans="2:8" s="360" customFormat="1">
      <c r="B78" s="366"/>
      <c r="C78" s="367"/>
      <c r="D78" s="369" t="s">
        <v>575</v>
      </c>
      <c r="E78" s="369"/>
      <c r="F78" s="401"/>
      <c r="G78" s="388"/>
      <c r="H78" s="389"/>
    </row>
    <row r="79" spans="2:8" s="360" customFormat="1">
      <c r="B79" s="366"/>
      <c r="C79" s="367"/>
      <c r="E79" s="369"/>
      <c r="F79" s="401"/>
      <c r="G79" s="388"/>
      <c r="H79" s="389"/>
    </row>
    <row r="80" spans="2:8" s="360" customFormat="1" ht="13.8" thickBot="1">
      <c r="B80" s="370"/>
      <c r="C80" s="371"/>
      <c r="D80" s="372"/>
      <c r="E80" s="372"/>
      <c r="F80" s="402"/>
      <c r="G80" s="390"/>
      <c r="H80" s="391"/>
    </row>
    <row r="81" spans="2:8" s="360" customFormat="1">
      <c r="B81" s="334"/>
      <c r="C81" s="334"/>
      <c r="D81" s="333"/>
      <c r="E81" s="333"/>
      <c r="F81" s="392"/>
      <c r="G81" s="377"/>
      <c r="H81" s="377"/>
    </row>
    <row r="82" spans="2:8" s="360" customFormat="1">
      <c r="B82" s="334"/>
      <c r="C82" s="334"/>
      <c r="D82" s="333"/>
      <c r="E82" s="333"/>
      <c r="F82" s="392"/>
      <c r="G82" s="377"/>
      <c r="H82" s="377"/>
    </row>
    <row r="84" spans="2:8" s="360" customFormat="1">
      <c r="B84" s="334"/>
      <c r="C84" s="334"/>
      <c r="D84" s="333"/>
      <c r="E84" s="333"/>
      <c r="F84" s="392"/>
      <c r="G84" s="377"/>
      <c r="H84" s="377"/>
    </row>
  </sheetData>
  <mergeCells count="4">
    <mergeCell ref="E6:F6"/>
    <mergeCell ref="E7:F7"/>
    <mergeCell ref="B10:H11"/>
    <mergeCell ref="G75:H75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305B-7F60-4BE8-B634-08B0AEC667D4}">
  <dimension ref="A1:H85"/>
  <sheetViews>
    <sheetView view="pageBreakPreview" zoomScale="115" zoomScaleNormal="70" zoomScaleSheetLayoutView="115" workbookViewId="0">
      <selection activeCell="D17" sqref="D17"/>
    </sheetView>
  </sheetViews>
  <sheetFormatPr defaultColWidth="9.109375" defaultRowHeight="13.2"/>
  <cols>
    <col min="1" max="1" width="0.88671875" style="333" customWidth="1"/>
    <col min="2" max="2" width="6.109375" style="334" customWidth="1"/>
    <col min="3" max="3" width="4.88671875" style="334" customWidth="1"/>
    <col min="4" max="4" width="73" style="333" bestFit="1" customWidth="1"/>
    <col min="5" max="5" width="7.33203125" style="333" customWidth="1"/>
    <col min="6" max="6" width="12.6640625" style="392" customWidth="1"/>
    <col min="7" max="7" width="15.109375" style="377" customWidth="1"/>
    <col min="8" max="8" width="20" style="377" bestFit="1" customWidth="1"/>
    <col min="9" max="16384" width="9.109375" style="333"/>
  </cols>
  <sheetData>
    <row r="1" spans="1:8" ht="13.8" thickBot="1"/>
    <row r="2" spans="1:8">
      <c r="B2" s="335"/>
      <c r="C2" s="336"/>
      <c r="D2" s="337"/>
      <c r="E2" s="429"/>
      <c r="F2" s="430"/>
      <c r="G2" s="431"/>
      <c r="H2" s="432"/>
    </row>
    <row r="3" spans="1:8">
      <c r="B3" s="338"/>
      <c r="C3" s="339"/>
      <c r="D3" s="340"/>
      <c r="E3" s="341" t="s">
        <v>57</v>
      </c>
      <c r="F3" s="342"/>
      <c r="G3" s="343"/>
      <c r="H3" s="344"/>
    </row>
    <row r="4" spans="1:8">
      <c r="B4" s="338"/>
      <c r="C4" s="339"/>
      <c r="D4" s="340"/>
      <c r="E4" s="345" t="s">
        <v>58</v>
      </c>
      <c r="F4" s="342"/>
      <c r="G4" s="346"/>
      <c r="H4" s="347" t="s">
        <v>50</v>
      </c>
    </row>
    <row r="5" spans="1:8">
      <c r="B5" s="338"/>
      <c r="C5" s="339"/>
      <c r="D5" s="340"/>
      <c r="E5" s="345" t="s">
        <v>51</v>
      </c>
      <c r="F5" s="342"/>
      <c r="G5" s="346"/>
      <c r="H5" s="347" t="s">
        <v>52</v>
      </c>
    </row>
    <row r="6" spans="1:8" ht="22.5" customHeight="1">
      <c r="B6" s="338"/>
      <c r="C6" s="339"/>
      <c r="D6" s="340"/>
      <c r="E6" s="569" t="s">
        <v>118</v>
      </c>
      <c r="F6" s="569"/>
      <c r="G6" s="348"/>
      <c r="H6" s="349" t="s">
        <v>0</v>
      </c>
    </row>
    <row r="7" spans="1:8" ht="15" customHeight="1">
      <c r="B7" s="433"/>
      <c r="C7" s="434"/>
      <c r="D7" s="435"/>
      <c r="E7" s="569"/>
      <c r="F7" s="569"/>
      <c r="G7" s="350"/>
      <c r="H7" s="351"/>
    </row>
    <row r="8" spans="1:8" ht="13.8" thickBot="1">
      <c r="B8" s="436"/>
      <c r="C8" s="437"/>
      <c r="D8" s="437"/>
      <c r="E8" s="437"/>
      <c r="F8" s="438"/>
      <c r="G8" s="352"/>
      <c r="H8" s="353"/>
    </row>
    <row r="9" spans="1:8" ht="18" thickBot="1">
      <c r="B9" s="354"/>
      <c r="C9" s="354"/>
    </row>
    <row r="10" spans="1:8" ht="15" customHeight="1">
      <c r="A10" s="355"/>
      <c r="B10" s="563" t="s">
        <v>615</v>
      </c>
      <c r="C10" s="570"/>
      <c r="D10" s="570"/>
      <c r="E10" s="570"/>
      <c r="F10" s="570"/>
      <c r="G10" s="570"/>
      <c r="H10" s="571"/>
    </row>
    <row r="11" spans="1:8" ht="15" customHeight="1" thickBot="1">
      <c r="A11" s="355"/>
      <c r="B11" s="572"/>
      <c r="C11" s="573"/>
      <c r="D11" s="573"/>
      <c r="E11" s="573"/>
      <c r="F11" s="573"/>
      <c r="G11" s="573"/>
      <c r="H11" s="574"/>
    </row>
    <row r="12" spans="1:8" ht="18" customHeight="1" thickBot="1">
      <c r="D12" s="356"/>
      <c r="E12" s="356"/>
      <c r="F12" s="393"/>
    </row>
    <row r="13" spans="1:8" ht="24">
      <c r="B13" s="409" t="s">
        <v>1</v>
      </c>
      <c r="C13" s="410" t="s">
        <v>61</v>
      </c>
      <c r="D13" s="410" t="s">
        <v>2</v>
      </c>
      <c r="E13" s="411" t="s">
        <v>3</v>
      </c>
      <c r="F13" s="394" t="s">
        <v>517</v>
      </c>
      <c r="G13" s="378" t="s">
        <v>518</v>
      </c>
      <c r="H13" s="379" t="s">
        <v>519</v>
      </c>
    </row>
    <row r="14" spans="1:8">
      <c r="B14" s="375"/>
      <c r="C14" s="357"/>
      <c r="D14" s="357" t="s">
        <v>520</v>
      </c>
      <c r="E14" s="357"/>
      <c r="F14" s="395"/>
      <c r="G14" s="380"/>
      <c r="H14" s="381"/>
    </row>
    <row r="15" spans="1:8">
      <c r="B15" s="376"/>
      <c r="C15" s="358"/>
      <c r="D15" s="358" t="s">
        <v>616</v>
      </c>
      <c r="E15" s="358"/>
      <c r="F15" s="396"/>
      <c r="G15" s="382"/>
      <c r="H15" s="383">
        <f>SUM(H16:H21)</f>
        <v>0</v>
      </c>
    </row>
    <row r="16" spans="1:8">
      <c r="B16" s="412">
        <f>1</f>
        <v>1</v>
      </c>
      <c r="C16" s="413"/>
      <c r="D16" s="413" t="s">
        <v>522</v>
      </c>
      <c r="E16" s="414" t="s">
        <v>523</v>
      </c>
      <c r="F16" s="415">
        <v>1</v>
      </c>
      <c r="G16" s="416"/>
      <c r="H16" s="384">
        <f>F16*G16</f>
        <v>0</v>
      </c>
    </row>
    <row r="17" spans="2:8">
      <c r="B17" s="412">
        <f t="shared" ref="B17:B21" si="0">+B16+1</f>
        <v>2</v>
      </c>
      <c r="C17" s="413"/>
      <c r="D17" s="413" t="s">
        <v>524</v>
      </c>
      <c r="E17" s="414" t="s">
        <v>523</v>
      </c>
      <c r="F17" s="417">
        <v>1</v>
      </c>
      <c r="G17" s="416"/>
      <c r="H17" s="384">
        <f>G17*F17</f>
        <v>0</v>
      </c>
    </row>
    <row r="18" spans="2:8">
      <c r="B18" s="412">
        <f t="shared" si="0"/>
        <v>3</v>
      </c>
      <c r="C18" s="413"/>
      <c r="D18" s="413" t="s">
        <v>525</v>
      </c>
      <c r="E18" s="414" t="s">
        <v>523</v>
      </c>
      <c r="F18" s="417">
        <v>1</v>
      </c>
      <c r="G18" s="416"/>
      <c r="H18" s="384">
        <f>G18*F18</f>
        <v>0</v>
      </c>
    </row>
    <row r="19" spans="2:8">
      <c r="B19" s="412">
        <f t="shared" si="0"/>
        <v>4</v>
      </c>
      <c r="C19" s="413"/>
      <c r="D19" s="413" t="s">
        <v>617</v>
      </c>
      <c r="E19" s="414" t="s">
        <v>523</v>
      </c>
      <c r="F19" s="417">
        <v>1</v>
      </c>
      <c r="G19" s="416"/>
      <c r="H19" s="384">
        <f>G19*F19</f>
        <v>0</v>
      </c>
    </row>
    <row r="20" spans="2:8">
      <c r="B20" s="412">
        <f t="shared" si="0"/>
        <v>5</v>
      </c>
      <c r="C20" s="413"/>
      <c r="D20" s="413" t="s">
        <v>576</v>
      </c>
      <c r="E20" s="414" t="s">
        <v>523</v>
      </c>
      <c r="F20" s="415">
        <v>1</v>
      </c>
      <c r="G20" s="416"/>
      <c r="H20" s="384">
        <f t="shared" ref="H20" si="1">G20*F20</f>
        <v>0</v>
      </c>
    </row>
    <row r="21" spans="2:8">
      <c r="B21" s="412">
        <f t="shared" si="0"/>
        <v>6</v>
      </c>
      <c r="C21" s="413"/>
      <c r="D21" s="413" t="s">
        <v>526</v>
      </c>
      <c r="E21" s="414" t="s">
        <v>523</v>
      </c>
      <c r="F21" s="415">
        <v>1</v>
      </c>
      <c r="G21" s="416"/>
      <c r="H21" s="384">
        <f>G21*F21</f>
        <v>0</v>
      </c>
    </row>
    <row r="22" spans="2:8">
      <c r="B22" s="376"/>
      <c r="C22" s="358"/>
      <c r="D22" s="358" t="s">
        <v>618</v>
      </c>
      <c r="E22" s="358"/>
      <c r="F22" s="396"/>
      <c r="G22" s="382"/>
      <c r="H22" s="383">
        <f>SUM(H23:H26)</f>
        <v>0</v>
      </c>
    </row>
    <row r="23" spans="2:8" ht="30" customHeight="1">
      <c r="B23" s="497">
        <f>+B21+1</f>
        <v>7</v>
      </c>
      <c r="C23" s="498"/>
      <c r="D23" s="498" t="s">
        <v>529</v>
      </c>
      <c r="E23" s="499" t="s">
        <v>523</v>
      </c>
      <c r="F23" s="500">
        <v>1</v>
      </c>
      <c r="G23" s="501"/>
      <c r="H23" s="384">
        <f>F23*G23</f>
        <v>0</v>
      </c>
    </row>
    <row r="24" spans="2:8">
      <c r="B24" s="412">
        <f t="shared" ref="B24:B26" si="2">+B23+1</f>
        <v>8</v>
      </c>
      <c r="C24" s="413"/>
      <c r="D24" s="413" t="s">
        <v>530</v>
      </c>
      <c r="E24" s="414" t="s">
        <v>14</v>
      </c>
      <c r="F24" s="418">
        <v>1</v>
      </c>
      <c r="G24" s="416"/>
      <c r="H24" s="384">
        <f t="shared" ref="H24:H25" si="3">G24*F24</f>
        <v>0</v>
      </c>
    </row>
    <row r="25" spans="2:8">
      <c r="B25" s="412">
        <f t="shared" si="2"/>
        <v>9</v>
      </c>
      <c r="C25" s="413"/>
      <c r="D25" s="413" t="s">
        <v>531</v>
      </c>
      <c r="E25" s="414" t="s">
        <v>523</v>
      </c>
      <c r="F25" s="418">
        <v>1</v>
      </c>
      <c r="G25" s="416"/>
      <c r="H25" s="384">
        <f t="shared" si="3"/>
        <v>0</v>
      </c>
    </row>
    <row r="26" spans="2:8">
      <c r="B26" s="412">
        <f t="shared" si="2"/>
        <v>10</v>
      </c>
      <c r="C26" s="413"/>
      <c r="D26" s="413" t="s">
        <v>532</v>
      </c>
      <c r="E26" s="414" t="s">
        <v>523</v>
      </c>
      <c r="F26" s="418">
        <v>1</v>
      </c>
      <c r="G26" s="416"/>
      <c r="H26" s="384">
        <f>F26*G26</f>
        <v>0</v>
      </c>
    </row>
    <row r="27" spans="2:8">
      <c r="B27" s="376"/>
      <c r="C27" s="358"/>
      <c r="D27" s="358" t="s">
        <v>619</v>
      </c>
      <c r="E27" s="358"/>
      <c r="F27" s="396"/>
      <c r="G27" s="382"/>
      <c r="H27" s="383">
        <f>SUM(H28:H34)</f>
        <v>0</v>
      </c>
    </row>
    <row r="28" spans="2:8">
      <c r="B28" s="412">
        <f>+B26+1</f>
        <v>11</v>
      </c>
      <c r="C28" s="413"/>
      <c r="D28" s="413" t="s">
        <v>524</v>
      </c>
      <c r="E28" s="414" t="s">
        <v>14</v>
      </c>
      <c r="F28" s="418">
        <v>4</v>
      </c>
      <c r="G28" s="501"/>
      <c r="H28" s="384">
        <f t="shared" ref="H28:H33" si="4">G28*F28</f>
        <v>0</v>
      </c>
    </row>
    <row r="29" spans="2:8">
      <c r="B29" s="412">
        <f t="shared" ref="B29:B34" si="5">+B28+1</f>
        <v>12</v>
      </c>
      <c r="C29" s="413"/>
      <c r="D29" s="413" t="s">
        <v>537</v>
      </c>
      <c r="E29" s="414" t="s">
        <v>14</v>
      </c>
      <c r="F29" s="418">
        <v>5</v>
      </c>
      <c r="G29" s="501"/>
      <c r="H29" s="384">
        <f t="shared" si="4"/>
        <v>0</v>
      </c>
    </row>
    <row r="30" spans="2:8">
      <c r="B30" s="412">
        <f t="shared" si="5"/>
        <v>13</v>
      </c>
      <c r="C30" s="413"/>
      <c r="D30" s="413" t="s">
        <v>535</v>
      </c>
      <c r="E30" s="414" t="s">
        <v>14</v>
      </c>
      <c r="F30" s="418">
        <v>1</v>
      </c>
      <c r="G30" s="501"/>
      <c r="H30" s="384">
        <f t="shared" si="4"/>
        <v>0</v>
      </c>
    </row>
    <row r="31" spans="2:8">
      <c r="B31" s="412">
        <f t="shared" si="5"/>
        <v>14</v>
      </c>
      <c r="C31" s="413"/>
      <c r="D31" s="413" t="s">
        <v>536</v>
      </c>
      <c r="E31" s="414" t="s">
        <v>14</v>
      </c>
      <c r="F31" s="418">
        <v>1</v>
      </c>
      <c r="G31" s="501"/>
      <c r="H31" s="384">
        <f t="shared" si="4"/>
        <v>0</v>
      </c>
    </row>
    <row r="32" spans="2:8">
      <c r="B32" s="412">
        <f t="shared" si="5"/>
        <v>15</v>
      </c>
      <c r="C32" s="413"/>
      <c r="D32" s="413" t="s">
        <v>610</v>
      </c>
      <c r="E32" s="414" t="s">
        <v>523</v>
      </c>
      <c r="F32" s="418">
        <v>1</v>
      </c>
      <c r="G32" s="501"/>
      <c r="H32" s="384">
        <f t="shared" si="4"/>
        <v>0</v>
      </c>
    </row>
    <row r="33" spans="2:8">
      <c r="B33" s="412">
        <f t="shared" si="5"/>
        <v>16</v>
      </c>
      <c r="C33" s="413"/>
      <c r="D33" s="413" t="s">
        <v>539</v>
      </c>
      <c r="E33" s="414" t="s">
        <v>14</v>
      </c>
      <c r="F33" s="418">
        <v>6</v>
      </c>
      <c r="G33" s="501"/>
      <c r="H33" s="384">
        <f t="shared" si="4"/>
        <v>0</v>
      </c>
    </row>
    <row r="34" spans="2:8">
      <c r="B34" s="412">
        <f t="shared" si="5"/>
        <v>17</v>
      </c>
      <c r="C34" s="413"/>
      <c r="D34" s="413" t="s">
        <v>540</v>
      </c>
      <c r="E34" s="414" t="s">
        <v>523</v>
      </c>
      <c r="F34" s="418">
        <v>1</v>
      </c>
      <c r="G34" s="501"/>
      <c r="H34" s="384">
        <f>F34*G34</f>
        <v>0</v>
      </c>
    </row>
    <row r="35" spans="2:8">
      <c r="B35" s="376"/>
      <c r="C35" s="358"/>
      <c r="D35" s="358" t="s">
        <v>620</v>
      </c>
      <c r="E35" s="358"/>
      <c r="F35" s="396"/>
      <c r="G35" s="382"/>
      <c r="H35" s="383">
        <f>SUM(H36:H42)</f>
        <v>0</v>
      </c>
    </row>
    <row r="36" spans="2:8">
      <c r="B36" s="412">
        <f>+B34+1</f>
        <v>18</v>
      </c>
      <c r="C36" s="413"/>
      <c r="D36" s="419" t="s">
        <v>543</v>
      </c>
      <c r="E36" s="414" t="s">
        <v>257</v>
      </c>
      <c r="F36" s="415">
        <v>45</v>
      </c>
      <c r="G36" s="501"/>
      <c r="H36" s="384">
        <f t="shared" ref="H36:H42" si="6">F36*G36</f>
        <v>0</v>
      </c>
    </row>
    <row r="37" spans="2:8">
      <c r="B37" s="412">
        <f t="shared" ref="B37:B42" si="7">+B36+1</f>
        <v>19</v>
      </c>
      <c r="C37" s="413"/>
      <c r="D37" s="419" t="s">
        <v>544</v>
      </c>
      <c r="E37" s="414" t="s">
        <v>257</v>
      </c>
      <c r="F37" s="415">
        <v>20</v>
      </c>
      <c r="G37" s="501"/>
      <c r="H37" s="384">
        <f t="shared" si="6"/>
        <v>0</v>
      </c>
    </row>
    <row r="38" spans="2:8">
      <c r="B38" s="412">
        <f t="shared" si="7"/>
        <v>20</v>
      </c>
      <c r="C38" s="413"/>
      <c r="D38" s="419" t="s">
        <v>545</v>
      </c>
      <c r="E38" s="414" t="s">
        <v>257</v>
      </c>
      <c r="F38" s="415">
        <v>24</v>
      </c>
      <c r="G38" s="501"/>
      <c r="H38" s="384">
        <f t="shared" si="6"/>
        <v>0</v>
      </c>
    </row>
    <row r="39" spans="2:8">
      <c r="B39" s="412">
        <f t="shared" si="7"/>
        <v>21</v>
      </c>
      <c r="C39" s="413"/>
      <c r="D39" s="419" t="s">
        <v>577</v>
      </c>
      <c r="E39" s="414" t="s">
        <v>257</v>
      </c>
      <c r="F39" s="415">
        <v>20</v>
      </c>
      <c r="G39" s="501"/>
      <c r="H39" s="384">
        <f t="shared" si="6"/>
        <v>0</v>
      </c>
    </row>
    <row r="40" spans="2:8">
      <c r="B40" s="412">
        <f t="shared" si="7"/>
        <v>22</v>
      </c>
      <c r="C40" s="413"/>
      <c r="D40" s="419" t="s">
        <v>546</v>
      </c>
      <c r="E40" s="414" t="s">
        <v>257</v>
      </c>
      <c r="F40" s="415">
        <v>30</v>
      </c>
      <c r="G40" s="501"/>
      <c r="H40" s="384">
        <f t="shared" si="6"/>
        <v>0</v>
      </c>
    </row>
    <row r="41" spans="2:8">
      <c r="B41" s="412">
        <f t="shared" si="7"/>
        <v>23</v>
      </c>
      <c r="C41" s="413"/>
      <c r="D41" s="419" t="s">
        <v>547</v>
      </c>
      <c r="E41" s="414" t="s">
        <v>257</v>
      </c>
      <c r="F41" s="415">
        <v>20</v>
      </c>
      <c r="G41" s="501"/>
      <c r="H41" s="384">
        <f t="shared" si="6"/>
        <v>0</v>
      </c>
    </row>
    <row r="42" spans="2:8">
      <c r="B42" s="412">
        <f t="shared" si="7"/>
        <v>24</v>
      </c>
      <c r="C42" s="413"/>
      <c r="D42" s="413" t="s">
        <v>548</v>
      </c>
      <c r="E42" s="414" t="s">
        <v>523</v>
      </c>
      <c r="F42" s="418">
        <v>1</v>
      </c>
      <c r="G42" s="501"/>
      <c r="H42" s="384">
        <f t="shared" si="6"/>
        <v>0</v>
      </c>
    </row>
    <row r="43" spans="2:8">
      <c r="B43" s="376"/>
      <c r="C43" s="358"/>
      <c r="D43" s="358" t="s">
        <v>621</v>
      </c>
      <c r="E43" s="358"/>
      <c r="F43" s="396"/>
      <c r="G43" s="382"/>
      <c r="H43" s="383">
        <f>SUM(H44:H53)</f>
        <v>0</v>
      </c>
    </row>
    <row r="44" spans="2:8">
      <c r="B44" s="412">
        <f>+B42+1</f>
        <v>25</v>
      </c>
      <c r="C44" s="413"/>
      <c r="D44" s="413" t="s">
        <v>551</v>
      </c>
      <c r="E44" s="414" t="s">
        <v>14</v>
      </c>
      <c r="F44" s="417">
        <v>9</v>
      </c>
      <c r="G44" s="501"/>
      <c r="H44" s="384">
        <f t="shared" ref="H44:H51" si="8">G44*F44</f>
        <v>0</v>
      </c>
    </row>
    <row r="45" spans="2:8">
      <c r="B45" s="412">
        <f t="shared" ref="B45:B53" si="9">+B44+1</f>
        <v>26</v>
      </c>
      <c r="C45" s="413"/>
      <c r="D45" s="413" t="s">
        <v>552</v>
      </c>
      <c r="E45" s="414" t="s">
        <v>14</v>
      </c>
      <c r="F45" s="417">
        <v>12</v>
      </c>
      <c r="G45" s="501"/>
      <c r="H45" s="384">
        <f t="shared" si="8"/>
        <v>0</v>
      </c>
    </row>
    <row r="46" spans="2:8">
      <c r="B46" s="412">
        <f t="shared" si="9"/>
        <v>27</v>
      </c>
      <c r="C46" s="413"/>
      <c r="D46" s="413" t="s">
        <v>553</v>
      </c>
      <c r="E46" s="414" t="s">
        <v>14</v>
      </c>
      <c r="F46" s="417">
        <f>(F44+F45)*4</f>
        <v>84</v>
      </c>
      <c r="G46" s="501"/>
      <c r="H46" s="384">
        <f t="shared" si="8"/>
        <v>0</v>
      </c>
    </row>
    <row r="47" spans="2:8">
      <c r="B47" s="412">
        <f t="shared" si="9"/>
        <v>28</v>
      </c>
      <c r="C47" s="413"/>
      <c r="D47" s="413" t="s">
        <v>554</v>
      </c>
      <c r="E47" s="414" t="s">
        <v>14</v>
      </c>
      <c r="F47" s="417">
        <v>50</v>
      </c>
      <c r="G47" s="501"/>
      <c r="H47" s="384">
        <f t="shared" si="8"/>
        <v>0</v>
      </c>
    </row>
    <row r="48" spans="2:8">
      <c r="B48" s="412">
        <f t="shared" si="9"/>
        <v>29</v>
      </c>
      <c r="C48" s="413"/>
      <c r="D48" s="413" t="s">
        <v>555</v>
      </c>
      <c r="E48" s="414" t="s">
        <v>14</v>
      </c>
      <c r="F48" s="417">
        <v>70</v>
      </c>
      <c r="G48" s="501"/>
      <c r="H48" s="384">
        <f t="shared" si="8"/>
        <v>0</v>
      </c>
    </row>
    <row r="49" spans="2:8">
      <c r="B49" s="412">
        <f t="shared" si="9"/>
        <v>30</v>
      </c>
      <c r="C49" s="413"/>
      <c r="D49" s="413" t="s">
        <v>556</v>
      </c>
      <c r="E49" s="414" t="s">
        <v>14</v>
      </c>
      <c r="F49" s="417">
        <v>60</v>
      </c>
      <c r="G49" s="501"/>
      <c r="H49" s="384">
        <f t="shared" si="8"/>
        <v>0</v>
      </c>
    </row>
    <row r="50" spans="2:8">
      <c r="B50" s="412">
        <f t="shared" si="9"/>
        <v>31</v>
      </c>
      <c r="C50" s="413"/>
      <c r="D50" s="413" t="s">
        <v>557</v>
      </c>
      <c r="E50" s="414" t="s">
        <v>14</v>
      </c>
      <c r="F50" s="417">
        <v>2</v>
      </c>
      <c r="G50" s="501"/>
      <c r="H50" s="384">
        <f t="shared" si="8"/>
        <v>0</v>
      </c>
    </row>
    <row r="51" spans="2:8">
      <c r="B51" s="412">
        <f t="shared" si="9"/>
        <v>32</v>
      </c>
      <c r="C51" s="413"/>
      <c r="D51" s="413" t="s">
        <v>558</v>
      </c>
      <c r="E51" s="414" t="s">
        <v>257</v>
      </c>
      <c r="F51" s="417">
        <v>21</v>
      </c>
      <c r="G51" s="501"/>
      <c r="H51" s="384">
        <f t="shared" si="8"/>
        <v>0</v>
      </c>
    </row>
    <row r="52" spans="2:8">
      <c r="B52" s="412">
        <f t="shared" si="9"/>
        <v>33</v>
      </c>
      <c r="C52" s="413"/>
      <c r="D52" s="413" t="s">
        <v>540</v>
      </c>
      <c r="E52" s="414" t="s">
        <v>523</v>
      </c>
      <c r="F52" s="418">
        <v>1</v>
      </c>
      <c r="G52" s="501"/>
      <c r="H52" s="384">
        <f>F52*G52</f>
        <v>0</v>
      </c>
    </row>
    <row r="53" spans="2:8">
      <c r="B53" s="412">
        <f t="shared" si="9"/>
        <v>34</v>
      </c>
      <c r="C53" s="413"/>
      <c r="D53" s="413" t="s">
        <v>559</v>
      </c>
      <c r="E53" s="414" t="s">
        <v>523</v>
      </c>
      <c r="F53" s="418">
        <v>1</v>
      </c>
      <c r="G53" s="501"/>
      <c r="H53" s="384">
        <f>F53*G53</f>
        <v>0</v>
      </c>
    </row>
    <row r="54" spans="2:8" s="359" customFormat="1">
      <c r="B54" s="376"/>
      <c r="C54" s="358"/>
      <c r="D54" s="358" t="s">
        <v>622</v>
      </c>
      <c r="E54" s="358"/>
      <c r="F54" s="396"/>
      <c r="G54" s="382"/>
      <c r="H54" s="383">
        <f>SUM(H55:H62)</f>
        <v>0</v>
      </c>
    </row>
    <row r="55" spans="2:8" s="359" customFormat="1" ht="23.4">
      <c r="B55" s="412">
        <f>+B53+1</f>
        <v>35</v>
      </c>
      <c r="C55" s="413"/>
      <c r="D55" s="413" t="s">
        <v>563</v>
      </c>
      <c r="E55" s="414" t="s">
        <v>14</v>
      </c>
      <c r="F55" s="417">
        <v>15</v>
      </c>
      <c r="G55" s="501"/>
      <c r="H55" s="384">
        <f>G55*F55</f>
        <v>0</v>
      </c>
    </row>
    <row r="56" spans="2:8" s="359" customFormat="1">
      <c r="B56" s="412">
        <f t="shared" ref="B56:B62" si="10">+B55+1</f>
        <v>36</v>
      </c>
      <c r="C56" s="413"/>
      <c r="D56" s="413" t="s">
        <v>565</v>
      </c>
      <c r="E56" s="414" t="s">
        <v>14</v>
      </c>
      <c r="F56" s="417">
        <v>15</v>
      </c>
      <c r="G56" s="501"/>
      <c r="H56" s="384">
        <f t="shared" ref="H56:H62" si="11">F56*G56</f>
        <v>0</v>
      </c>
    </row>
    <row r="57" spans="2:8" s="359" customFormat="1" ht="23.4">
      <c r="B57" s="412">
        <f t="shared" si="10"/>
        <v>37</v>
      </c>
      <c r="C57" s="413"/>
      <c r="D57" s="413" t="s">
        <v>614</v>
      </c>
      <c r="E57" s="414" t="s">
        <v>14</v>
      </c>
      <c r="F57" s="418">
        <v>2</v>
      </c>
      <c r="G57" s="501"/>
      <c r="H57" s="384">
        <f t="shared" si="11"/>
        <v>0</v>
      </c>
    </row>
    <row r="58" spans="2:8" s="359" customFormat="1" ht="23.4">
      <c r="B58" s="412">
        <f t="shared" si="10"/>
        <v>38</v>
      </c>
      <c r="C58" s="413"/>
      <c r="D58" s="413" t="s">
        <v>597</v>
      </c>
      <c r="E58" s="414" t="s">
        <v>14</v>
      </c>
      <c r="F58" s="418">
        <v>1</v>
      </c>
      <c r="G58" s="501"/>
      <c r="H58" s="384">
        <f t="shared" si="11"/>
        <v>0</v>
      </c>
    </row>
    <row r="59" spans="2:8" s="359" customFormat="1" ht="23.4">
      <c r="B59" s="412">
        <f t="shared" si="10"/>
        <v>39</v>
      </c>
      <c r="C59" s="413"/>
      <c r="D59" s="413" t="s">
        <v>567</v>
      </c>
      <c r="E59" s="414" t="s">
        <v>14</v>
      </c>
      <c r="F59" s="418">
        <v>5</v>
      </c>
      <c r="G59" s="501"/>
      <c r="H59" s="384">
        <f t="shared" si="11"/>
        <v>0</v>
      </c>
    </row>
    <row r="60" spans="2:8" s="359" customFormat="1">
      <c r="B60" s="412">
        <f t="shared" si="10"/>
        <v>40</v>
      </c>
      <c r="C60" s="413"/>
      <c r="D60" s="413" t="s">
        <v>568</v>
      </c>
      <c r="E60" s="414" t="s">
        <v>523</v>
      </c>
      <c r="F60" s="418">
        <v>1</v>
      </c>
      <c r="G60" s="501"/>
      <c r="H60" s="384">
        <f t="shared" si="11"/>
        <v>0</v>
      </c>
    </row>
    <row r="61" spans="2:8" s="359" customFormat="1">
      <c r="B61" s="412">
        <f t="shared" si="10"/>
        <v>41</v>
      </c>
      <c r="C61" s="413"/>
      <c r="D61" s="413" t="s">
        <v>569</v>
      </c>
      <c r="E61" s="414" t="s">
        <v>523</v>
      </c>
      <c r="F61" s="418">
        <v>1</v>
      </c>
      <c r="G61" s="501"/>
      <c r="H61" s="384">
        <f t="shared" si="11"/>
        <v>0</v>
      </c>
    </row>
    <row r="62" spans="2:8" s="359" customFormat="1">
      <c r="B62" s="412">
        <f t="shared" si="10"/>
        <v>42</v>
      </c>
      <c r="C62" s="413"/>
      <c r="D62" s="413" t="s">
        <v>540</v>
      </c>
      <c r="E62" s="414" t="s">
        <v>523</v>
      </c>
      <c r="F62" s="418">
        <v>1</v>
      </c>
      <c r="G62" s="501"/>
      <c r="H62" s="384">
        <f t="shared" si="11"/>
        <v>0</v>
      </c>
    </row>
    <row r="63" spans="2:8" s="359" customFormat="1">
      <c r="B63" s="376"/>
      <c r="C63" s="358"/>
      <c r="D63" s="358" t="s">
        <v>571</v>
      </c>
      <c r="E63" s="358"/>
      <c r="F63" s="396"/>
      <c r="G63" s="382"/>
      <c r="H63" s="383">
        <f>SUM(H64:H73)</f>
        <v>0</v>
      </c>
    </row>
    <row r="64" spans="2:8" s="359" customFormat="1">
      <c r="B64" s="412">
        <f>+B62+1</f>
        <v>43</v>
      </c>
      <c r="C64" s="413"/>
      <c r="D64" s="420" t="s">
        <v>262</v>
      </c>
      <c r="E64" s="414" t="s">
        <v>523</v>
      </c>
      <c r="F64" s="418">
        <v>1</v>
      </c>
      <c r="G64" s="501"/>
      <c r="H64" s="421">
        <f t="shared" ref="H64:H73" si="12">F64*G64</f>
        <v>0</v>
      </c>
    </row>
    <row r="65" spans="2:8" s="359" customFormat="1">
      <c r="B65" s="412">
        <v>44</v>
      </c>
      <c r="C65" s="413"/>
      <c r="D65" s="420" t="s">
        <v>625</v>
      </c>
      <c r="E65" s="414" t="s">
        <v>8</v>
      </c>
      <c r="F65" s="418">
        <v>1</v>
      </c>
      <c r="G65" s="501"/>
      <c r="H65" s="421">
        <f t="shared" si="12"/>
        <v>0</v>
      </c>
    </row>
    <row r="66" spans="2:8" s="359" customFormat="1">
      <c r="B66" s="412">
        <v>45</v>
      </c>
      <c r="C66" s="413"/>
      <c r="D66" s="420" t="s">
        <v>263</v>
      </c>
      <c r="E66" s="414" t="s">
        <v>523</v>
      </c>
      <c r="F66" s="418">
        <v>1</v>
      </c>
      <c r="G66" s="501"/>
      <c r="H66" s="421">
        <f t="shared" si="12"/>
        <v>0</v>
      </c>
    </row>
    <row r="67" spans="2:8" s="359" customFormat="1">
      <c r="B67" s="412">
        <f t="shared" ref="B67:B73" si="13">+B66+1</f>
        <v>46</v>
      </c>
      <c r="C67" s="413"/>
      <c r="D67" s="420" t="s">
        <v>572</v>
      </c>
      <c r="E67" s="414" t="s">
        <v>523</v>
      </c>
      <c r="F67" s="418">
        <v>1</v>
      </c>
      <c r="G67" s="501"/>
      <c r="H67" s="421">
        <f t="shared" si="12"/>
        <v>0</v>
      </c>
    </row>
    <row r="68" spans="2:8" s="359" customFormat="1">
      <c r="B68" s="412">
        <f t="shared" si="13"/>
        <v>47</v>
      </c>
      <c r="C68" s="413"/>
      <c r="D68" s="422" t="s">
        <v>573</v>
      </c>
      <c r="E68" s="414" t="s">
        <v>523</v>
      </c>
      <c r="F68" s="418">
        <v>1</v>
      </c>
      <c r="G68" s="501"/>
      <c r="H68" s="421">
        <f t="shared" si="12"/>
        <v>0</v>
      </c>
    </row>
    <row r="69" spans="2:8" s="359" customFormat="1">
      <c r="B69" s="412">
        <f t="shared" si="13"/>
        <v>48</v>
      </c>
      <c r="C69" s="413"/>
      <c r="D69" s="420" t="s">
        <v>574</v>
      </c>
      <c r="E69" s="414" t="s">
        <v>523</v>
      </c>
      <c r="F69" s="418">
        <v>1</v>
      </c>
      <c r="G69" s="501"/>
      <c r="H69" s="421">
        <f t="shared" si="12"/>
        <v>0</v>
      </c>
    </row>
    <row r="70" spans="2:8" s="359" customFormat="1">
      <c r="B70" s="412">
        <f t="shared" si="13"/>
        <v>49</v>
      </c>
      <c r="C70" s="413"/>
      <c r="D70" s="420" t="s">
        <v>268</v>
      </c>
      <c r="E70" s="414" t="s">
        <v>523</v>
      </c>
      <c r="F70" s="418">
        <v>1</v>
      </c>
      <c r="G70" s="501"/>
      <c r="H70" s="421">
        <f t="shared" si="12"/>
        <v>0</v>
      </c>
    </row>
    <row r="71" spans="2:8" s="359" customFormat="1">
      <c r="B71" s="412">
        <f t="shared" si="13"/>
        <v>50</v>
      </c>
      <c r="C71" s="413"/>
      <c r="D71" s="420" t="s">
        <v>269</v>
      </c>
      <c r="E71" s="414" t="s">
        <v>523</v>
      </c>
      <c r="F71" s="418">
        <v>1</v>
      </c>
      <c r="G71" s="501"/>
      <c r="H71" s="421">
        <f t="shared" si="12"/>
        <v>0</v>
      </c>
    </row>
    <row r="72" spans="2:8" s="359" customFormat="1">
      <c r="B72" s="412">
        <f t="shared" si="13"/>
        <v>51</v>
      </c>
      <c r="C72" s="413"/>
      <c r="D72" s="420" t="s">
        <v>270</v>
      </c>
      <c r="E72" s="414" t="s">
        <v>523</v>
      </c>
      <c r="F72" s="418">
        <v>1</v>
      </c>
      <c r="G72" s="501"/>
      <c r="H72" s="421">
        <f t="shared" si="12"/>
        <v>0</v>
      </c>
    </row>
    <row r="73" spans="2:8" s="359" customFormat="1" ht="13.8" thickBot="1">
      <c r="B73" s="423">
        <f t="shared" si="13"/>
        <v>52</v>
      </c>
      <c r="C73" s="424"/>
      <c r="D73" s="425" t="s">
        <v>271</v>
      </c>
      <c r="E73" s="426" t="s">
        <v>523</v>
      </c>
      <c r="F73" s="427">
        <v>1</v>
      </c>
      <c r="G73" s="502"/>
      <c r="H73" s="428">
        <f t="shared" si="12"/>
        <v>0</v>
      </c>
    </row>
    <row r="74" spans="2:8" s="360" customFormat="1" ht="12.75" customHeight="1" thickBot="1">
      <c r="B74" s="373"/>
      <c r="C74" s="373"/>
      <c r="D74" s="374"/>
      <c r="E74" s="374"/>
      <c r="F74" s="397"/>
      <c r="G74" s="385"/>
      <c r="H74" s="386"/>
    </row>
    <row r="75" spans="2:8" s="360" customFormat="1" ht="21.6" thickBot="1">
      <c r="B75" s="361"/>
      <c r="C75" s="362"/>
      <c r="D75" s="19" t="s">
        <v>5</v>
      </c>
      <c r="E75" s="363"/>
      <c r="F75" s="398"/>
      <c r="G75" s="387"/>
      <c r="H75" s="146">
        <f>SUM(H14:H74)/2</f>
        <v>0</v>
      </c>
    </row>
    <row r="76" spans="2:8" s="360" customFormat="1" ht="13.8" thickBot="1">
      <c r="B76" s="334"/>
      <c r="C76" s="334"/>
      <c r="D76" s="364"/>
      <c r="E76" s="364"/>
      <c r="F76" s="399"/>
      <c r="G76" s="575"/>
      <c r="H76" s="575"/>
    </row>
    <row r="77" spans="2:8" s="360" customFormat="1" ht="18" thickBot="1">
      <c r="B77" s="365"/>
      <c r="C77" s="23"/>
      <c r="D77" s="19" t="s">
        <v>47</v>
      </c>
      <c r="E77" s="23"/>
      <c r="F77" s="400"/>
      <c r="G77" s="77"/>
      <c r="H77" s="63"/>
    </row>
    <row r="78" spans="2:8" s="360" customFormat="1">
      <c r="B78" s="366"/>
      <c r="C78" s="367"/>
      <c r="D78" s="368"/>
      <c r="E78" s="368"/>
      <c r="F78" s="401"/>
      <c r="G78" s="388"/>
      <c r="H78" s="389"/>
    </row>
    <row r="79" spans="2:8" s="360" customFormat="1">
      <c r="B79" s="366"/>
      <c r="C79" s="367"/>
      <c r="D79" s="369" t="s">
        <v>575</v>
      </c>
      <c r="E79" s="369"/>
      <c r="F79" s="401"/>
      <c r="G79" s="388"/>
      <c r="H79" s="389"/>
    </row>
    <row r="80" spans="2:8" s="360" customFormat="1">
      <c r="B80" s="366"/>
      <c r="C80" s="367"/>
      <c r="E80" s="369"/>
      <c r="F80" s="401"/>
      <c r="G80" s="388"/>
      <c r="H80" s="389"/>
    </row>
    <row r="81" spans="2:8" s="360" customFormat="1" ht="13.8" thickBot="1">
      <c r="B81" s="370"/>
      <c r="C81" s="371"/>
      <c r="D81" s="372"/>
      <c r="E81" s="372"/>
      <c r="F81" s="402"/>
      <c r="G81" s="390"/>
      <c r="H81" s="391"/>
    </row>
    <row r="82" spans="2:8" s="360" customFormat="1">
      <c r="B82" s="334"/>
      <c r="C82" s="334"/>
      <c r="D82" s="333"/>
      <c r="E82" s="333"/>
      <c r="F82" s="392"/>
      <c r="G82" s="377"/>
      <c r="H82" s="377"/>
    </row>
    <row r="83" spans="2:8" s="360" customFormat="1">
      <c r="B83" s="334"/>
      <c r="C83" s="334"/>
      <c r="D83" s="333"/>
      <c r="E83" s="333"/>
      <c r="F83" s="392"/>
      <c r="G83" s="377"/>
      <c r="H83" s="377"/>
    </row>
    <row r="85" spans="2:8" s="360" customFormat="1">
      <c r="B85" s="334"/>
      <c r="C85" s="334"/>
      <c r="D85" s="333"/>
      <c r="E85" s="333"/>
      <c r="F85" s="392"/>
      <c r="G85" s="377"/>
      <c r="H85" s="377"/>
    </row>
  </sheetData>
  <mergeCells count="4">
    <mergeCell ref="E6:F6"/>
    <mergeCell ref="E7:F7"/>
    <mergeCell ref="B10:H11"/>
    <mergeCell ref="G76:H76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9C9D-9ECC-4A69-85AD-7C28CF42FF22}">
  <dimension ref="A1:I34"/>
  <sheetViews>
    <sheetView view="pageBreakPreview" zoomScale="115" zoomScaleNormal="100" zoomScaleSheetLayoutView="115" workbookViewId="0">
      <selection activeCell="D12" sqref="D12"/>
    </sheetView>
  </sheetViews>
  <sheetFormatPr defaultRowHeight="14.4"/>
  <cols>
    <col min="1" max="1" width="2.44140625" customWidth="1"/>
    <col min="2" max="2" width="7.33203125" customWidth="1"/>
    <col min="3" max="3" width="7.6640625" customWidth="1"/>
    <col min="4" max="4" width="62.5546875" customWidth="1"/>
    <col min="7" max="7" width="12" customWidth="1"/>
    <col min="8" max="8" width="17.88671875" customWidth="1"/>
    <col min="9" max="9" width="15.33203125" customWidth="1"/>
  </cols>
  <sheetData>
    <row r="1" spans="1:9" s="36" customFormat="1" ht="13.2" customHeight="1" thickBot="1">
      <c r="B1" s="104"/>
      <c r="C1" s="104"/>
      <c r="F1" s="122"/>
      <c r="G1" s="53"/>
      <c r="H1" s="53"/>
      <c r="I1" s="52"/>
    </row>
    <row r="2" spans="1:9" s="36" customFormat="1" ht="12.75" customHeight="1">
      <c r="B2" s="37"/>
      <c r="C2" s="38"/>
      <c r="D2" s="39"/>
      <c r="E2" s="39"/>
      <c r="F2" s="123"/>
      <c r="G2" s="69"/>
      <c r="H2" s="54"/>
      <c r="I2" s="52"/>
    </row>
    <row r="3" spans="1:9" s="36" customFormat="1" ht="13.2">
      <c r="B3" s="40"/>
      <c r="C3" s="41"/>
      <c r="D3" s="42"/>
      <c r="E3" s="43" t="s">
        <v>57</v>
      </c>
      <c r="F3" s="124"/>
      <c r="G3" s="70"/>
      <c r="H3" s="55"/>
      <c r="I3" s="52"/>
    </row>
    <row r="4" spans="1:9" s="36" customFormat="1" ht="13.2">
      <c r="B4" s="40"/>
      <c r="C4" s="41"/>
      <c r="D4" s="42"/>
      <c r="E4" s="44" t="s">
        <v>58</v>
      </c>
      <c r="F4" s="124"/>
      <c r="G4" s="71"/>
      <c r="H4" s="56" t="s">
        <v>50</v>
      </c>
      <c r="I4" s="52"/>
    </row>
    <row r="5" spans="1:9" s="36" customFormat="1" ht="13.2">
      <c r="B5" s="40"/>
      <c r="C5" s="41"/>
      <c r="D5" s="42"/>
      <c r="E5" s="44" t="s">
        <v>51</v>
      </c>
      <c r="F5" s="124"/>
      <c r="G5" s="71"/>
      <c r="H5" s="56" t="s">
        <v>52</v>
      </c>
      <c r="I5" s="52"/>
    </row>
    <row r="6" spans="1:9" s="36" customFormat="1" ht="27.6" customHeight="1">
      <c r="B6" s="40"/>
      <c r="C6" s="41"/>
      <c r="D6" s="42"/>
      <c r="E6" s="549" t="s">
        <v>118</v>
      </c>
      <c r="F6" s="549"/>
      <c r="G6" s="72"/>
      <c r="H6" s="57" t="s">
        <v>0</v>
      </c>
      <c r="I6" s="52"/>
    </row>
    <row r="7" spans="1:9" s="36" customFormat="1" ht="13.95" customHeight="1" thickBot="1">
      <c r="B7" s="45"/>
      <c r="C7" s="46"/>
      <c r="D7" s="47"/>
      <c r="E7" s="47"/>
      <c r="F7" s="125"/>
      <c r="G7" s="73"/>
      <c r="H7" s="58"/>
      <c r="I7" s="52"/>
    </row>
    <row r="8" spans="1:9" s="36" customFormat="1" ht="18" customHeight="1" thickBot="1">
      <c r="B8" s="562"/>
      <c r="C8" s="562"/>
      <c r="D8" s="562"/>
      <c r="E8" s="562"/>
      <c r="F8" s="562"/>
      <c r="G8" s="562"/>
      <c r="H8" s="562"/>
      <c r="I8" s="52"/>
    </row>
    <row r="9" spans="1:9" s="36" customFormat="1" ht="18" customHeight="1">
      <c r="A9" s="1"/>
      <c r="B9" s="563"/>
      <c r="C9" s="2"/>
      <c r="D9" s="565" t="s">
        <v>202</v>
      </c>
      <c r="E9" s="565"/>
      <c r="F9" s="565"/>
      <c r="G9" s="565"/>
      <c r="H9" s="59"/>
      <c r="I9" s="52"/>
    </row>
    <row r="10" spans="1:9" s="36" customFormat="1" ht="18" customHeight="1" thickBot="1">
      <c r="A10" s="1"/>
      <c r="B10" s="564"/>
      <c r="C10" s="4"/>
      <c r="D10" s="566"/>
      <c r="E10" s="566"/>
      <c r="F10" s="566"/>
      <c r="G10" s="566"/>
      <c r="H10" s="60"/>
      <c r="I10" s="52"/>
    </row>
    <row r="11" spans="1:9" s="36" customFormat="1" ht="18" customHeight="1" thickBot="1">
      <c r="A11" s="1"/>
      <c r="B11" s="104"/>
      <c r="C11" s="104"/>
      <c r="D11" s="6"/>
      <c r="E11" s="6"/>
      <c r="F11" s="128"/>
      <c r="G11" s="61"/>
      <c r="H11" s="61"/>
      <c r="I11" s="52"/>
    </row>
    <row r="12" spans="1:9" s="104" customFormat="1" ht="27" customHeight="1">
      <c r="A12" s="35"/>
      <c r="B12" s="93" t="s">
        <v>1</v>
      </c>
      <c r="C12" s="94" t="s">
        <v>61</v>
      </c>
      <c r="D12" s="94" t="s">
        <v>2</v>
      </c>
      <c r="E12" s="95" t="s">
        <v>3</v>
      </c>
      <c r="F12" s="96" t="s">
        <v>4</v>
      </c>
      <c r="G12" s="97" t="s">
        <v>60</v>
      </c>
      <c r="H12" s="138" t="s">
        <v>5</v>
      </c>
      <c r="I12" s="98" t="s">
        <v>65</v>
      </c>
    </row>
    <row r="13" spans="1:9" s="36" customFormat="1" ht="13.8" customHeight="1">
      <c r="A13" s="153"/>
      <c r="B13" s="154"/>
      <c r="C13" s="155"/>
      <c r="D13" s="156"/>
      <c r="E13" s="157"/>
      <c r="F13" s="158"/>
      <c r="G13" s="159"/>
      <c r="H13" s="159">
        <f>SUM(H14:H15)</f>
        <v>0</v>
      </c>
      <c r="I13" s="160"/>
    </row>
    <row r="14" spans="1:9" s="7" customFormat="1" ht="13.8" customHeight="1">
      <c r="A14" s="8"/>
      <c r="B14" s="99"/>
      <c r="C14" s="9"/>
      <c r="D14" s="10"/>
      <c r="E14" s="152"/>
      <c r="F14" s="91"/>
      <c r="G14" s="83"/>
      <c r="H14" s="92">
        <f>G14*F14</f>
        <v>0</v>
      </c>
      <c r="I14" s="100"/>
    </row>
    <row r="15" spans="1:9" s="7" customFormat="1" ht="13.8" customHeight="1">
      <c r="A15" s="8"/>
      <c r="B15" s="99"/>
      <c r="C15" s="9"/>
      <c r="D15" s="10"/>
      <c r="E15" s="152"/>
      <c r="F15" s="91"/>
      <c r="G15" s="83"/>
      <c r="H15" s="92">
        <f>G15*F15</f>
        <v>0</v>
      </c>
      <c r="I15" s="101"/>
    </row>
    <row r="16" spans="1:9" s="36" customFormat="1" ht="13.8" customHeight="1">
      <c r="A16" s="153"/>
      <c r="B16" s="154"/>
      <c r="C16" s="155"/>
      <c r="D16" s="156"/>
      <c r="E16" s="157"/>
      <c r="F16" s="158"/>
      <c r="G16" s="159"/>
      <c r="H16" s="159">
        <f>SUM(H17:H18)</f>
        <v>0</v>
      </c>
      <c r="I16" s="160"/>
    </row>
    <row r="17" spans="1:9" s="7" customFormat="1" ht="13.8" customHeight="1">
      <c r="A17" s="8"/>
      <c r="B17" s="99"/>
      <c r="C17" s="9"/>
      <c r="D17" s="10"/>
      <c r="E17" s="152"/>
      <c r="F17" s="91"/>
      <c r="G17" s="83"/>
      <c r="H17" s="92">
        <f t="shared" ref="H17:H24" si="0">G17*F17</f>
        <v>0</v>
      </c>
      <c r="I17" s="101"/>
    </row>
    <row r="18" spans="1:9" s="7" customFormat="1" ht="13.8" customHeight="1">
      <c r="A18" s="8"/>
      <c r="B18" s="99"/>
      <c r="C18" s="9"/>
      <c r="D18" s="10"/>
      <c r="E18" s="152"/>
      <c r="F18" s="91"/>
      <c r="G18" s="83"/>
      <c r="H18" s="92">
        <f t="shared" si="0"/>
        <v>0</v>
      </c>
      <c r="I18" s="101"/>
    </row>
    <row r="19" spans="1:9" s="36" customFormat="1" ht="13.8" customHeight="1">
      <c r="A19" s="153"/>
      <c r="B19" s="154"/>
      <c r="C19" s="155"/>
      <c r="D19" s="156"/>
      <c r="E19" s="157"/>
      <c r="F19" s="158"/>
      <c r="G19" s="159"/>
      <c r="H19" s="159">
        <f>SUM(H20:H21)</f>
        <v>0</v>
      </c>
      <c r="I19" s="160"/>
    </row>
    <row r="20" spans="1:9" s="7" customFormat="1" ht="13.8" customHeight="1">
      <c r="A20" s="8"/>
      <c r="B20" s="99"/>
      <c r="C20" s="9"/>
      <c r="D20" s="10"/>
      <c r="E20" s="152"/>
      <c r="F20" s="91"/>
      <c r="G20" s="83"/>
      <c r="H20" s="92">
        <f t="shared" si="0"/>
        <v>0</v>
      </c>
      <c r="I20" s="101"/>
    </row>
    <row r="21" spans="1:9" s="7" customFormat="1" ht="13.8" customHeight="1">
      <c r="A21" s="8"/>
      <c r="B21" s="99"/>
      <c r="C21" s="9"/>
      <c r="D21" s="10"/>
      <c r="E21" s="152"/>
      <c r="F21" s="91"/>
      <c r="G21" s="83"/>
      <c r="H21" s="92">
        <f t="shared" si="0"/>
        <v>0</v>
      </c>
      <c r="I21" s="101"/>
    </row>
    <row r="22" spans="1:9" s="36" customFormat="1" ht="13.8" customHeight="1">
      <c r="A22" s="153"/>
      <c r="B22" s="154"/>
      <c r="C22" s="155"/>
      <c r="D22" s="156"/>
      <c r="E22" s="157"/>
      <c r="F22" s="158"/>
      <c r="G22" s="159"/>
      <c r="H22" s="159">
        <f>SUM(H23:H24)</f>
        <v>0</v>
      </c>
      <c r="I22" s="160"/>
    </row>
    <row r="23" spans="1:9" s="7" customFormat="1" ht="13.8" customHeight="1">
      <c r="A23" s="8"/>
      <c r="B23" s="99"/>
      <c r="C23" s="9"/>
      <c r="D23" s="10"/>
      <c r="E23" s="152"/>
      <c r="F23" s="91"/>
      <c r="G23" s="83"/>
      <c r="H23" s="92">
        <f t="shared" si="0"/>
        <v>0</v>
      </c>
      <c r="I23" s="101"/>
    </row>
    <row r="24" spans="1:9" s="7" customFormat="1" ht="13.8" customHeight="1" thickBot="1">
      <c r="A24" s="8"/>
      <c r="B24" s="139"/>
      <c r="C24" s="140"/>
      <c r="D24" s="141"/>
      <c r="E24" s="170"/>
      <c r="F24" s="142"/>
      <c r="G24" s="103"/>
      <c r="H24" s="171">
        <f t="shared" si="0"/>
        <v>0</v>
      </c>
      <c r="I24" s="136"/>
    </row>
    <row r="25" spans="1:9" ht="15" thickBot="1"/>
    <row r="26" spans="1:9" s="36" customFormat="1" ht="21.6" thickBot="1">
      <c r="A26" s="1"/>
      <c r="B26" s="18"/>
      <c r="C26" s="143"/>
      <c r="D26" s="19" t="s">
        <v>5</v>
      </c>
      <c r="E26" s="19"/>
      <c r="F26" s="144"/>
      <c r="G26" s="145"/>
      <c r="H26" s="146">
        <f>SUM(H13:H24)/2</f>
        <v>0</v>
      </c>
      <c r="I26" s="52"/>
    </row>
    <row r="27" spans="1:9" s="36" customFormat="1" ht="21.6" thickBot="1">
      <c r="A27" s="1"/>
      <c r="B27" s="14"/>
      <c r="C27" s="15"/>
      <c r="D27" s="16"/>
      <c r="E27" s="17"/>
      <c r="F27" s="129"/>
      <c r="G27" s="76"/>
      <c r="H27" s="62"/>
      <c r="I27" s="52"/>
    </row>
    <row r="28" spans="1:9" s="36" customFormat="1" ht="13.8" thickBot="1">
      <c r="A28" s="1"/>
      <c r="B28" s="20"/>
      <c r="C28" s="21"/>
      <c r="D28" s="22" t="s">
        <v>47</v>
      </c>
      <c r="E28" s="23"/>
      <c r="F28" s="130"/>
      <c r="G28" s="77"/>
      <c r="H28" s="63"/>
      <c r="I28" s="52"/>
    </row>
    <row r="29" spans="1:9" s="36" customFormat="1" ht="13.2">
      <c r="A29" s="1"/>
      <c r="B29" s="24"/>
      <c r="C29" s="25"/>
      <c r="D29" s="26"/>
      <c r="E29" s="26"/>
      <c r="F29" s="131"/>
      <c r="G29" s="78"/>
      <c r="H29" s="64"/>
      <c r="I29" s="52"/>
    </row>
    <row r="30" spans="1:9" s="36" customFormat="1" ht="13.2">
      <c r="A30" s="1"/>
      <c r="B30" s="27"/>
      <c r="C30" s="28"/>
      <c r="D30" s="49"/>
      <c r="E30" s="49"/>
      <c r="F30" s="132"/>
      <c r="G30" s="79"/>
      <c r="H30" s="65"/>
      <c r="I30" s="52"/>
    </row>
    <row r="31" spans="1:9" s="36" customFormat="1" ht="13.2">
      <c r="A31" s="1"/>
      <c r="B31" s="27"/>
      <c r="C31" s="28"/>
      <c r="D31" s="50"/>
      <c r="E31" s="50"/>
      <c r="F31" s="132"/>
      <c r="G31" s="80"/>
      <c r="H31" s="66"/>
      <c r="I31" s="52"/>
    </row>
    <row r="32" spans="1:9" s="36" customFormat="1" ht="13.2">
      <c r="A32" s="1"/>
      <c r="B32" s="27"/>
      <c r="C32" s="28"/>
      <c r="D32" s="50"/>
      <c r="E32" s="50"/>
      <c r="F32" s="132"/>
      <c r="G32" s="80"/>
      <c r="H32" s="66"/>
      <c r="I32" s="52"/>
    </row>
    <row r="33" spans="1:9" s="36" customFormat="1" ht="13.8" thickBot="1">
      <c r="A33" s="1"/>
      <c r="B33" s="29"/>
      <c r="C33" s="30"/>
      <c r="D33" s="51"/>
      <c r="E33" s="51"/>
      <c r="F33" s="133"/>
      <c r="G33" s="81"/>
      <c r="H33" s="67"/>
      <c r="I33" s="52"/>
    </row>
    <row r="34" spans="1:9" s="36" customFormat="1" ht="21">
      <c r="A34" s="34"/>
      <c r="B34" s="31"/>
      <c r="C34" s="32"/>
      <c r="D34" s="33"/>
      <c r="E34" s="33"/>
      <c r="F34" s="134"/>
      <c r="G34" s="68"/>
      <c r="H34" s="68"/>
      <c r="I34" s="52"/>
    </row>
  </sheetData>
  <mergeCells count="4">
    <mergeCell ref="E6:F6"/>
    <mergeCell ref="B8:H8"/>
    <mergeCell ref="B9:B10"/>
    <mergeCell ref="D9:G10"/>
  </mergeCells>
  <pageMargins left="0.7" right="0.7" top="0.78740157499999996" bottom="0.78740157499999996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5156-4C9E-4DF0-8233-63EEEE26F9E9}">
  <dimension ref="A1:I62"/>
  <sheetViews>
    <sheetView view="pageBreakPreview" zoomScale="115" zoomScaleNormal="85" zoomScaleSheetLayoutView="115" workbookViewId="0">
      <selection activeCell="B8" sqref="B8:H8"/>
    </sheetView>
  </sheetViews>
  <sheetFormatPr defaultRowHeight="14.4"/>
  <cols>
    <col min="1" max="1" width="2.44140625" customWidth="1"/>
    <col min="2" max="2" width="7.33203125" customWidth="1"/>
    <col min="3" max="3" width="7.6640625" customWidth="1"/>
    <col min="4" max="4" width="62.5546875" customWidth="1"/>
    <col min="7" max="7" width="12" customWidth="1"/>
    <col min="8" max="8" width="17.88671875" customWidth="1"/>
    <col min="9" max="9" width="15.33203125" customWidth="1"/>
  </cols>
  <sheetData>
    <row r="1" spans="1:9" s="36" customFormat="1" ht="13.2" customHeight="1" thickBot="1">
      <c r="B1" s="104"/>
      <c r="C1" s="104"/>
      <c r="F1" s="122"/>
      <c r="G1" s="53"/>
      <c r="H1" s="53"/>
      <c r="I1" s="52"/>
    </row>
    <row r="2" spans="1:9" s="36" customFormat="1" ht="12.75" customHeight="1">
      <c r="B2" s="37"/>
      <c r="C2" s="38"/>
      <c r="D2" s="39"/>
      <c r="E2" s="39"/>
      <c r="F2" s="123"/>
      <c r="G2" s="69"/>
      <c r="H2" s="54"/>
      <c r="I2" s="52"/>
    </row>
    <row r="3" spans="1:9" s="36" customFormat="1" ht="13.2">
      <c r="B3" s="40"/>
      <c r="C3" s="41"/>
      <c r="D3" s="42"/>
      <c r="E3" s="43" t="s">
        <v>57</v>
      </c>
      <c r="F3" s="124"/>
      <c r="G3" s="70"/>
      <c r="H3" s="55"/>
      <c r="I3" s="52"/>
    </row>
    <row r="4" spans="1:9" s="36" customFormat="1" ht="13.2">
      <c r="B4" s="40"/>
      <c r="C4" s="41"/>
      <c r="D4" s="42"/>
      <c r="E4" s="44" t="s">
        <v>58</v>
      </c>
      <c r="F4" s="124"/>
      <c r="G4" s="71"/>
      <c r="H4" s="56" t="s">
        <v>50</v>
      </c>
      <c r="I4" s="52"/>
    </row>
    <row r="5" spans="1:9" s="36" customFormat="1" ht="13.2">
      <c r="B5" s="40"/>
      <c r="C5" s="41"/>
      <c r="D5" s="42"/>
      <c r="E5" s="44" t="s">
        <v>51</v>
      </c>
      <c r="F5" s="124"/>
      <c r="G5" s="71"/>
      <c r="H5" s="56" t="s">
        <v>52</v>
      </c>
      <c r="I5" s="52"/>
    </row>
    <row r="6" spans="1:9" s="36" customFormat="1" ht="27.6" customHeight="1">
      <c r="B6" s="40"/>
      <c r="C6" s="41"/>
      <c r="D6" s="42"/>
      <c r="E6" s="549" t="s">
        <v>118</v>
      </c>
      <c r="F6" s="549"/>
      <c r="G6" s="72"/>
      <c r="H6" s="57" t="s">
        <v>0</v>
      </c>
      <c r="I6" s="52"/>
    </row>
    <row r="7" spans="1:9" s="36" customFormat="1" ht="13.95" customHeight="1" thickBot="1">
      <c r="B7" s="45"/>
      <c r="C7" s="46"/>
      <c r="D7" s="47"/>
      <c r="E7" s="47"/>
      <c r="F7" s="125"/>
      <c r="G7" s="73"/>
      <c r="H7" s="58"/>
      <c r="I7" s="52"/>
    </row>
    <row r="8" spans="1:9" s="36" customFormat="1" ht="18" customHeight="1" thickBot="1">
      <c r="B8" s="562"/>
      <c r="C8" s="562"/>
      <c r="D8" s="562"/>
      <c r="E8" s="562"/>
      <c r="F8" s="562"/>
      <c r="G8" s="562"/>
      <c r="H8" s="562"/>
      <c r="I8" s="52"/>
    </row>
    <row r="9" spans="1:9" s="36" customFormat="1" ht="18" customHeight="1">
      <c r="A9" s="1"/>
      <c r="B9" s="563"/>
      <c r="C9" s="2"/>
      <c r="D9" s="565" t="s">
        <v>126</v>
      </c>
      <c r="E9" s="565"/>
      <c r="F9" s="565"/>
      <c r="G9" s="565"/>
      <c r="H9" s="59"/>
      <c r="I9" s="52"/>
    </row>
    <row r="10" spans="1:9" s="36" customFormat="1" ht="18" customHeight="1" thickBot="1">
      <c r="A10" s="1"/>
      <c r="B10" s="564"/>
      <c r="C10" s="4"/>
      <c r="D10" s="566"/>
      <c r="E10" s="566"/>
      <c r="F10" s="566"/>
      <c r="G10" s="566"/>
      <c r="H10" s="60"/>
      <c r="I10" s="52"/>
    </row>
    <row r="11" spans="1:9" s="36" customFormat="1" ht="18" customHeight="1" thickBot="1">
      <c r="A11" s="1"/>
      <c r="B11" s="104"/>
      <c r="C11" s="104"/>
      <c r="D11" s="6"/>
      <c r="E11" s="6"/>
      <c r="F11" s="128"/>
      <c r="G11" s="61"/>
      <c r="H11" s="61"/>
      <c r="I11" s="52"/>
    </row>
    <row r="12" spans="1:9" s="104" customFormat="1" ht="27" customHeight="1">
      <c r="A12" s="35"/>
      <c r="B12" s="93" t="s">
        <v>1</v>
      </c>
      <c r="C12" s="94" t="s">
        <v>61</v>
      </c>
      <c r="D12" s="94" t="s">
        <v>2</v>
      </c>
      <c r="E12" s="95" t="s">
        <v>3</v>
      </c>
      <c r="F12" s="96" t="s">
        <v>4</v>
      </c>
      <c r="G12" s="97" t="s">
        <v>60</v>
      </c>
      <c r="H12" s="138" t="s">
        <v>5</v>
      </c>
      <c r="I12" s="98" t="s">
        <v>65</v>
      </c>
    </row>
    <row r="13" spans="1:9" s="36" customFormat="1" ht="13.8" customHeight="1">
      <c r="A13" s="153"/>
      <c r="B13" s="154">
        <v>1</v>
      </c>
      <c r="C13" s="155"/>
      <c r="D13" s="156" t="s">
        <v>153</v>
      </c>
      <c r="E13" s="157"/>
      <c r="F13" s="158"/>
      <c r="G13" s="159"/>
      <c r="H13" s="159">
        <f>SUM(H14:H15)</f>
        <v>0</v>
      </c>
      <c r="I13" s="160"/>
    </row>
    <row r="14" spans="1:9" s="7" customFormat="1" ht="13.8" customHeight="1">
      <c r="A14" s="8"/>
      <c r="B14" s="99" t="s">
        <v>156</v>
      </c>
      <c r="C14" s="9"/>
      <c r="D14" s="10" t="s">
        <v>155</v>
      </c>
      <c r="E14" s="152" t="s">
        <v>8</v>
      </c>
      <c r="F14" s="91">
        <v>1</v>
      </c>
      <c r="G14" s="83"/>
      <c r="H14" s="83">
        <f>G14*F14</f>
        <v>0</v>
      </c>
      <c r="I14" s="100"/>
    </row>
    <row r="15" spans="1:9" s="7" customFormat="1" ht="13.8" customHeight="1">
      <c r="A15" s="8"/>
      <c r="B15" s="99" t="s">
        <v>157</v>
      </c>
      <c r="C15" s="9"/>
      <c r="D15" s="10" t="s">
        <v>154</v>
      </c>
      <c r="E15" s="152" t="s">
        <v>8</v>
      </c>
      <c r="F15" s="91">
        <v>1</v>
      </c>
      <c r="G15" s="83"/>
      <c r="H15" s="83">
        <f>G15*F15</f>
        <v>0</v>
      </c>
      <c r="I15" s="101"/>
    </row>
    <row r="16" spans="1:9" s="36" customFormat="1" ht="13.8" customHeight="1">
      <c r="A16" s="153"/>
      <c r="B16" s="154">
        <v>2</v>
      </c>
      <c r="C16" s="155"/>
      <c r="D16" s="156" t="s">
        <v>163</v>
      </c>
      <c r="E16" s="157"/>
      <c r="F16" s="158"/>
      <c r="G16" s="159"/>
      <c r="H16" s="159">
        <f>SUM(H17:H23)</f>
        <v>0</v>
      </c>
      <c r="I16" s="160"/>
    </row>
    <row r="17" spans="1:9" s="7" customFormat="1" ht="13.8" customHeight="1">
      <c r="A17" s="8"/>
      <c r="B17" s="99" t="s">
        <v>177</v>
      </c>
      <c r="C17" s="9"/>
      <c r="D17" s="10" t="s">
        <v>164</v>
      </c>
      <c r="E17" s="152" t="s">
        <v>8</v>
      </c>
      <c r="F17" s="91">
        <v>1</v>
      </c>
      <c r="G17" s="83"/>
      <c r="H17" s="83">
        <f t="shared" ref="H17:H40" si="0">G17*F17</f>
        <v>0</v>
      </c>
      <c r="I17" s="101"/>
    </row>
    <row r="18" spans="1:9" s="7" customFormat="1" ht="13.8" customHeight="1">
      <c r="A18" s="8"/>
      <c r="B18" s="99" t="s">
        <v>178</v>
      </c>
      <c r="C18" s="9"/>
      <c r="D18" s="10" t="s">
        <v>196</v>
      </c>
      <c r="E18" s="152" t="s">
        <v>8</v>
      </c>
      <c r="F18" s="91">
        <v>1</v>
      </c>
      <c r="G18" s="83"/>
      <c r="H18" s="83">
        <f t="shared" ref="H18" si="1">G18*F18</f>
        <v>0</v>
      </c>
      <c r="I18" s="325"/>
    </row>
    <row r="19" spans="1:9" s="7" customFormat="1" ht="13.8" customHeight="1">
      <c r="A19" s="8"/>
      <c r="B19" s="99" t="s">
        <v>179</v>
      </c>
      <c r="C19" s="9"/>
      <c r="D19" s="10" t="s">
        <v>165</v>
      </c>
      <c r="E19" s="152" t="s">
        <v>8</v>
      </c>
      <c r="F19" s="91">
        <v>1</v>
      </c>
      <c r="G19" s="83"/>
      <c r="H19" s="83">
        <f t="shared" ref="H19:H34" si="2">G19*F19</f>
        <v>0</v>
      </c>
      <c r="I19" s="101"/>
    </row>
    <row r="20" spans="1:9" s="7" customFormat="1" ht="13.8" customHeight="1">
      <c r="A20" s="8"/>
      <c r="B20" s="99" t="s">
        <v>180</v>
      </c>
      <c r="C20" s="9"/>
      <c r="D20" s="10" t="s">
        <v>166</v>
      </c>
      <c r="E20" s="152" t="s">
        <v>8</v>
      </c>
      <c r="F20" s="91">
        <v>1</v>
      </c>
      <c r="G20" s="83"/>
      <c r="H20" s="83">
        <f t="shared" si="2"/>
        <v>0</v>
      </c>
      <c r="I20" s="325"/>
    </row>
    <row r="21" spans="1:9" s="7" customFormat="1" ht="13.8" customHeight="1">
      <c r="A21" s="8"/>
      <c r="B21" s="99" t="s">
        <v>181</v>
      </c>
      <c r="C21" s="9"/>
      <c r="D21" s="10" t="s">
        <v>167</v>
      </c>
      <c r="E21" s="152" t="s">
        <v>8</v>
      </c>
      <c r="F21" s="91">
        <v>1</v>
      </c>
      <c r="G21" s="83"/>
      <c r="H21" s="83">
        <f t="shared" si="2"/>
        <v>0</v>
      </c>
      <c r="I21" s="101"/>
    </row>
    <row r="22" spans="1:9" s="7" customFormat="1" ht="13.8" customHeight="1">
      <c r="A22" s="8"/>
      <c r="B22" s="99" t="s">
        <v>182</v>
      </c>
      <c r="C22" s="9"/>
      <c r="D22" s="10" t="s">
        <v>168</v>
      </c>
      <c r="E22" s="152" t="s">
        <v>8</v>
      </c>
      <c r="F22" s="91">
        <v>1</v>
      </c>
      <c r="G22" s="83"/>
      <c r="H22" s="83">
        <f t="shared" si="2"/>
        <v>0</v>
      </c>
      <c r="I22" s="325"/>
    </row>
    <row r="23" spans="1:9" s="7" customFormat="1" ht="13.8" customHeight="1">
      <c r="A23" s="8"/>
      <c r="B23" s="99" t="s">
        <v>197</v>
      </c>
      <c r="C23" s="9"/>
      <c r="D23" s="10" t="s">
        <v>169</v>
      </c>
      <c r="E23" s="152" t="s">
        <v>8</v>
      </c>
      <c r="F23" s="91">
        <v>1</v>
      </c>
      <c r="G23" s="83"/>
      <c r="H23" s="83">
        <f t="shared" si="2"/>
        <v>0</v>
      </c>
      <c r="I23" s="325"/>
    </row>
    <row r="24" spans="1:9" s="36" customFormat="1" ht="13.8" customHeight="1">
      <c r="A24" s="153"/>
      <c r="B24" s="154">
        <v>3</v>
      </c>
      <c r="C24" s="155"/>
      <c r="D24" s="156" t="s">
        <v>127</v>
      </c>
      <c r="E24" s="157"/>
      <c r="F24" s="158"/>
      <c r="G24" s="159"/>
      <c r="H24" s="159">
        <f>SUM(H25:H34)</f>
        <v>0</v>
      </c>
      <c r="I24" s="160"/>
    </row>
    <row r="25" spans="1:9" s="7" customFormat="1" ht="13.8" customHeight="1">
      <c r="A25" s="8"/>
      <c r="B25" s="99" t="s">
        <v>171</v>
      </c>
      <c r="C25" s="9"/>
      <c r="D25" s="10" t="s">
        <v>128</v>
      </c>
      <c r="E25" s="152" t="s">
        <v>8</v>
      </c>
      <c r="F25" s="91">
        <v>1</v>
      </c>
      <c r="G25" s="83"/>
      <c r="H25" s="83">
        <f t="shared" si="2"/>
        <v>0</v>
      </c>
      <c r="I25" s="101"/>
    </row>
    <row r="26" spans="1:9" s="7" customFormat="1" ht="13.8" customHeight="1">
      <c r="A26" s="8"/>
      <c r="B26" s="99" t="s">
        <v>172</v>
      </c>
      <c r="C26" s="9"/>
      <c r="D26" s="10" t="s">
        <v>129</v>
      </c>
      <c r="E26" s="152" t="s">
        <v>8</v>
      </c>
      <c r="F26" s="91">
        <v>1</v>
      </c>
      <c r="G26" s="83"/>
      <c r="H26" s="83">
        <f t="shared" si="2"/>
        <v>0</v>
      </c>
      <c r="I26" s="101"/>
    </row>
    <row r="27" spans="1:9" s="7" customFormat="1" ht="13.8" customHeight="1">
      <c r="A27" s="8"/>
      <c r="B27" s="99" t="s">
        <v>173</v>
      </c>
      <c r="C27" s="9"/>
      <c r="D27" s="10" t="s">
        <v>186</v>
      </c>
      <c r="E27" s="152" t="s">
        <v>8</v>
      </c>
      <c r="F27" s="91">
        <v>1</v>
      </c>
      <c r="G27" s="83"/>
      <c r="H27" s="83">
        <f t="shared" ref="H27:H32" si="3">G27*F27</f>
        <v>0</v>
      </c>
      <c r="I27" s="101"/>
    </row>
    <row r="28" spans="1:9" s="7" customFormat="1" ht="13.8" customHeight="1">
      <c r="A28" s="8"/>
      <c r="B28" s="99" t="s">
        <v>174</v>
      </c>
      <c r="C28" s="9"/>
      <c r="D28" s="10" t="s">
        <v>159</v>
      </c>
      <c r="E28" s="152" t="s">
        <v>8</v>
      </c>
      <c r="F28" s="91">
        <v>1</v>
      </c>
      <c r="G28" s="83"/>
      <c r="H28" s="83">
        <f t="shared" si="3"/>
        <v>0</v>
      </c>
      <c r="I28" s="101"/>
    </row>
    <row r="29" spans="1:9" s="7" customFormat="1" ht="13.8" customHeight="1">
      <c r="A29" s="8"/>
      <c r="B29" s="99" t="s">
        <v>175</v>
      </c>
      <c r="C29" s="9"/>
      <c r="D29" s="10" t="s">
        <v>198</v>
      </c>
      <c r="E29" s="152" t="s">
        <v>8</v>
      </c>
      <c r="F29" s="91">
        <v>1</v>
      </c>
      <c r="G29" s="83"/>
      <c r="H29" s="83">
        <f t="shared" ref="H29" si="4">G29*F29</f>
        <v>0</v>
      </c>
      <c r="I29" s="325"/>
    </row>
    <row r="30" spans="1:9" s="7" customFormat="1" ht="13.8" customHeight="1">
      <c r="A30" s="8"/>
      <c r="B30" s="99" t="s">
        <v>176</v>
      </c>
      <c r="C30" s="9"/>
      <c r="D30" s="10" t="s">
        <v>184</v>
      </c>
      <c r="E30" s="152" t="s">
        <v>8</v>
      </c>
      <c r="F30" s="91">
        <v>1</v>
      </c>
      <c r="G30" s="83"/>
      <c r="H30" s="83">
        <f t="shared" si="3"/>
        <v>0</v>
      </c>
      <c r="I30" s="101"/>
    </row>
    <row r="31" spans="1:9" s="7" customFormat="1" ht="13.8" customHeight="1">
      <c r="A31" s="8"/>
      <c r="B31" s="99" t="s">
        <v>187</v>
      </c>
      <c r="C31" s="9"/>
      <c r="D31" s="10" t="s">
        <v>183</v>
      </c>
      <c r="E31" s="152" t="s">
        <v>8</v>
      </c>
      <c r="F31" s="91">
        <v>1</v>
      </c>
      <c r="G31" s="83"/>
      <c r="H31" s="83">
        <f t="shared" si="3"/>
        <v>0</v>
      </c>
      <c r="I31" s="101"/>
    </row>
    <row r="32" spans="1:9" s="7" customFormat="1" ht="13.8" customHeight="1">
      <c r="A32" s="8"/>
      <c r="B32" s="99" t="s">
        <v>188</v>
      </c>
      <c r="C32" s="9"/>
      <c r="D32" s="10" t="s">
        <v>185</v>
      </c>
      <c r="E32" s="152" t="s">
        <v>8</v>
      </c>
      <c r="F32" s="91">
        <v>1</v>
      </c>
      <c r="G32" s="83"/>
      <c r="H32" s="83">
        <f t="shared" si="3"/>
        <v>0</v>
      </c>
      <c r="I32" s="101"/>
    </row>
    <row r="33" spans="1:9" s="7" customFormat="1" ht="13.8" customHeight="1">
      <c r="A33" s="8"/>
      <c r="B33" s="99" t="s">
        <v>189</v>
      </c>
      <c r="C33" s="9"/>
      <c r="D33" s="10" t="s">
        <v>161</v>
      </c>
      <c r="E33" s="152" t="s">
        <v>8</v>
      </c>
      <c r="F33" s="91">
        <v>1</v>
      </c>
      <c r="G33" s="83"/>
      <c r="H33" s="83">
        <f t="shared" si="2"/>
        <v>0</v>
      </c>
      <c r="I33" s="325"/>
    </row>
    <row r="34" spans="1:9" s="7" customFormat="1" ht="13.8" customHeight="1">
      <c r="A34" s="8"/>
      <c r="B34" s="99" t="s">
        <v>200</v>
      </c>
      <c r="C34" s="9"/>
      <c r="D34" s="10" t="s">
        <v>199</v>
      </c>
      <c r="E34" s="152" t="s">
        <v>8</v>
      </c>
      <c r="F34" s="91">
        <v>1</v>
      </c>
      <c r="G34" s="83"/>
      <c r="H34" s="83">
        <f t="shared" si="2"/>
        <v>0</v>
      </c>
      <c r="I34" s="101"/>
    </row>
    <row r="35" spans="1:9" s="36" customFormat="1" ht="13.8" customHeight="1">
      <c r="A35" s="153"/>
      <c r="B35" s="154">
        <v>4</v>
      </c>
      <c r="C35" s="155"/>
      <c r="D35" s="156" t="s">
        <v>130</v>
      </c>
      <c r="E35" s="157"/>
      <c r="F35" s="158"/>
      <c r="G35" s="159"/>
      <c r="H35" s="159">
        <f>SUM(H36:H42)</f>
        <v>0</v>
      </c>
      <c r="I35" s="160"/>
    </row>
    <row r="36" spans="1:9" s="7" customFormat="1" ht="13.8" customHeight="1">
      <c r="A36" s="8"/>
      <c r="B36" s="99" t="s">
        <v>137</v>
      </c>
      <c r="C36" s="9"/>
      <c r="D36" s="10" t="s">
        <v>131</v>
      </c>
      <c r="E36" s="152" t="s">
        <v>8</v>
      </c>
      <c r="F36" s="91">
        <v>1</v>
      </c>
      <c r="G36" s="83"/>
      <c r="H36" s="83">
        <f t="shared" si="0"/>
        <v>0</v>
      </c>
      <c r="I36" s="101"/>
    </row>
    <row r="37" spans="1:9" s="7" customFormat="1" ht="13.8" customHeight="1">
      <c r="A37" s="8"/>
      <c r="B37" s="99" t="s">
        <v>138</v>
      </c>
      <c r="C37" s="9"/>
      <c r="D37" s="10" t="s">
        <v>162</v>
      </c>
      <c r="E37" s="152" t="s">
        <v>8</v>
      </c>
      <c r="F37" s="91">
        <v>1</v>
      </c>
      <c r="G37" s="83"/>
      <c r="H37" s="83">
        <f t="shared" ref="H37" si="5">G37*F37</f>
        <v>0</v>
      </c>
      <c r="I37" s="325"/>
    </row>
    <row r="38" spans="1:9" s="7" customFormat="1" ht="13.8" customHeight="1">
      <c r="A38" s="8"/>
      <c r="B38" s="99" t="s">
        <v>139</v>
      </c>
      <c r="C38" s="9"/>
      <c r="D38" s="10" t="s">
        <v>132</v>
      </c>
      <c r="E38" s="152" t="s">
        <v>8</v>
      </c>
      <c r="F38" s="91">
        <v>1</v>
      </c>
      <c r="G38" s="83"/>
      <c r="H38" s="83">
        <f t="shared" si="0"/>
        <v>0</v>
      </c>
      <c r="I38" s="325"/>
    </row>
    <row r="39" spans="1:9" s="7" customFormat="1" ht="13.8" customHeight="1">
      <c r="A39" s="8"/>
      <c r="B39" s="99" t="s">
        <v>140</v>
      </c>
      <c r="C39" s="9"/>
      <c r="D39" s="10" t="s">
        <v>133</v>
      </c>
      <c r="E39" s="152" t="s">
        <v>8</v>
      </c>
      <c r="F39" s="91">
        <v>1</v>
      </c>
      <c r="G39" s="83"/>
      <c r="H39" s="83">
        <f t="shared" si="0"/>
        <v>0</v>
      </c>
      <c r="I39" s="325"/>
    </row>
    <row r="40" spans="1:9" s="7" customFormat="1" ht="13.8" customHeight="1">
      <c r="A40" s="8"/>
      <c r="B40" s="99" t="s">
        <v>141</v>
      </c>
      <c r="C40" s="9"/>
      <c r="D40" s="10" t="s">
        <v>134</v>
      </c>
      <c r="E40" s="152" t="s">
        <v>8</v>
      </c>
      <c r="F40" s="91">
        <v>1</v>
      </c>
      <c r="G40" s="83"/>
      <c r="H40" s="83">
        <f t="shared" si="0"/>
        <v>0</v>
      </c>
      <c r="I40" s="101"/>
    </row>
    <row r="41" spans="1:9" s="7" customFormat="1" ht="13.8" customHeight="1">
      <c r="A41" s="8"/>
      <c r="B41" s="99" t="s">
        <v>142</v>
      </c>
      <c r="C41" s="9"/>
      <c r="D41" s="10" t="s">
        <v>135</v>
      </c>
      <c r="E41" s="152" t="s">
        <v>8</v>
      </c>
      <c r="F41" s="91">
        <v>1</v>
      </c>
      <c r="G41" s="83"/>
      <c r="H41" s="83">
        <f t="shared" ref="H41:H45" si="6">G41*F41</f>
        <v>0</v>
      </c>
      <c r="I41" s="325"/>
    </row>
    <row r="42" spans="1:9" s="7" customFormat="1" ht="13.8" customHeight="1">
      <c r="A42" s="8"/>
      <c r="B42" s="99" t="s">
        <v>170</v>
      </c>
      <c r="C42" s="9"/>
      <c r="D42" s="10" t="s">
        <v>136</v>
      </c>
      <c r="E42" s="152" t="s">
        <v>8</v>
      </c>
      <c r="F42" s="91">
        <v>1</v>
      </c>
      <c r="G42" s="83"/>
      <c r="H42" s="83">
        <f t="shared" si="6"/>
        <v>0</v>
      </c>
      <c r="I42" s="101"/>
    </row>
    <row r="43" spans="1:9" s="36" customFormat="1" ht="13.8" customHeight="1">
      <c r="A43" s="153"/>
      <c r="B43" s="154">
        <v>5</v>
      </c>
      <c r="C43" s="155"/>
      <c r="D43" s="156" t="s">
        <v>143</v>
      </c>
      <c r="E43" s="157"/>
      <c r="F43" s="158"/>
      <c r="G43" s="159"/>
      <c r="H43" s="159">
        <f>SUM(H44:H45)</f>
        <v>0</v>
      </c>
      <c r="I43" s="160"/>
    </row>
    <row r="44" spans="1:9" s="7" customFormat="1" ht="13.8" customHeight="1">
      <c r="A44" s="8"/>
      <c r="B44" s="99" t="s">
        <v>146</v>
      </c>
      <c r="C44" s="9"/>
      <c r="D44" s="10" t="s">
        <v>144</v>
      </c>
      <c r="E44" s="152" t="s">
        <v>8</v>
      </c>
      <c r="F44" s="91">
        <v>1</v>
      </c>
      <c r="G44" s="83"/>
      <c r="H44" s="83">
        <f t="shared" si="6"/>
        <v>0</v>
      </c>
      <c r="I44" s="101"/>
    </row>
    <row r="45" spans="1:9" s="7" customFormat="1" ht="13.8" customHeight="1">
      <c r="A45" s="8"/>
      <c r="B45" s="99" t="s">
        <v>147</v>
      </c>
      <c r="C45" s="9"/>
      <c r="D45" s="10" t="s">
        <v>145</v>
      </c>
      <c r="E45" s="152" t="s">
        <v>8</v>
      </c>
      <c r="F45" s="91">
        <v>1</v>
      </c>
      <c r="G45" s="83"/>
      <c r="H45" s="83">
        <f t="shared" si="6"/>
        <v>0</v>
      </c>
      <c r="I45" s="101"/>
    </row>
    <row r="46" spans="1:9" s="36" customFormat="1" ht="13.8" customHeight="1">
      <c r="A46" s="153"/>
      <c r="B46" s="154">
        <v>6</v>
      </c>
      <c r="C46" s="155"/>
      <c r="D46" s="156" t="s">
        <v>150</v>
      </c>
      <c r="E46" s="157"/>
      <c r="F46" s="158"/>
      <c r="G46" s="159"/>
      <c r="H46" s="159">
        <f>SUM(H47:H48)</f>
        <v>0</v>
      </c>
      <c r="I46" s="160"/>
    </row>
    <row r="47" spans="1:9" s="7" customFormat="1" ht="13.8" customHeight="1">
      <c r="A47" s="8"/>
      <c r="B47" s="99" t="s">
        <v>148</v>
      </c>
      <c r="C47" s="9"/>
      <c r="D47" s="10" t="s">
        <v>151</v>
      </c>
      <c r="E47" s="152" t="s">
        <v>8</v>
      </c>
      <c r="F47" s="91">
        <v>1</v>
      </c>
      <c r="G47" s="83"/>
      <c r="H47" s="83">
        <f t="shared" ref="H47:H52" si="7">G47*F47</f>
        <v>0</v>
      </c>
      <c r="I47" s="101"/>
    </row>
    <row r="48" spans="1:9" s="7" customFormat="1" ht="13.8" customHeight="1">
      <c r="A48" s="8"/>
      <c r="B48" s="99" t="s">
        <v>149</v>
      </c>
      <c r="C48" s="9"/>
      <c r="D48" s="10" t="s">
        <v>152</v>
      </c>
      <c r="E48" s="152" t="s">
        <v>8</v>
      </c>
      <c r="F48" s="91">
        <v>1</v>
      </c>
      <c r="G48" s="83"/>
      <c r="H48" s="83">
        <f t="shared" si="7"/>
        <v>0</v>
      </c>
      <c r="I48" s="325"/>
    </row>
    <row r="49" spans="1:9" s="36" customFormat="1" ht="13.8" customHeight="1">
      <c r="A49" s="153"/>
      <c r="B49" s="154">
        <v>7</v>
      </c>
      <c r="C49" s="155"/>
      <c r="D49" s="156" t="s">
        <v>190</v>
      </c>
      <c r="E49" s="157"/>
      <c r="F49" s="158"/>
      <c r="G49" s="159"/>
      <c r="H49" s="159">
        <f>SUM(H50:H52)</f>
        <v>0</v>
      </c>
      <c r="I49" s="160"/>
    </row>
    <row r="50" spans="1:9" s="7" customFormat="1" ht="13.8" customHeight="1">
      <c r="A50" s="8"/>
      <c r="B50" s="99" t="s">
        <v>193</v>
      </c>
      <c r="C50" s="9"/>
      <c r="D50" s="10" t="s">
        <v>160</v>
      </c>
      <c r="E50" s="152" t="s">
        <v>8</v>
      </c>
      <c r="F50" s="91">
        <v>1</v>
      </c>
      <c r="G50" s="83"/>
      <c r="H50" s="83">
        <f>G50*F50</f>
        <v>0</v>
      </c>
      <c r="I50" s="325"/>
    </row>
    <row r="51" spans="1:9" s="7" customFormat="1" ht="13.8" customHeight="1">
      <c r="A51" s="8"/>
      <c r="B51" s="99" t="s">
        <v>194</v>
      </c>
      <c r="C51" s="9"/>
      <c r="D51" s="10" t="s">
        <v>191</v>
      </c>
      <c r="E51" s="152" t="s">
        <v>8</v>
      </c>
      <c r="F51" s="91">
        <v>1</v>
      </c>
      <c r="G51" s="83"/>
      <c r="H51" s="83">
        <f t="shared" si="7"/>
        <v>0</v>
      </c>
      <c r="I51" s="101"/>
    </row>
    <row r="52" spans="1:9" s="7" customFormat="1" ht="13.8" customHeight="1" thickBot="1">
      <c r="A52" s="8"/>
      <c r="B52" s="139" t="s">
        <v>195</v>
      </c>
      <c r="C52" s="140"/>
      <c r="D52" s="141" t="s">
        <v>192</v>
      </c>
      <c r="E52" s="170" t="s">
        <v>8</v>
      </c>
      <c r="F52" s="142">
        <v>1</v>
      </c>
      <c r="G52" s="103"/>
      <c r="H52" s="103">
        <f t="shared" si="7"/>
        <v>0</v>
      </c>
      <c r="I52" s="136"/>
    </row>
    <row r="53" spans="1:9" ht="15" thickBot="1"/>
    <row r="54" spans="1:9" s="36" customFormat="1" ht="21.6" thickBot="1">
      <c r="A54" s="1"/>
      <c r="B54" s="18"/>
      <c r="C54" s="143"/>
      <c r="D54" s="19" t="s">
        <v>5</v>
      </c>
      <c r="E54" s="19"/>
      <c r="F54" s="144"/>
      <c r="G54" s="145"/>
      <c r="H54" s="146">
        <f>SUM(H13:H52)/2</f>
        <v>0</v>
      </c>
      <c r="I54" s="52"/>
    </row>
    <row r="55" spans="1:9" s="36" customFormat="1" ht="21.6" thickBot="1">
      <c r="A55" s="1"/>
      <c r="B55" s="14"/>
      <c r="C55" s="15"/>
      <c r="D55" s="16"/>
      <c r="E55" s="17"/>
      <c r="F55" s="129"/>
      <c r="G55" s="76"/>
      <c r="H55" s="62"/>
      <c r="I55" s="52"/>
    </row>
    <row r="56" spans="1:9" s="36" customFormat="1" ht="13.8" thickBot="1">
      <c r="A56" s="1"/>
      <c r="B56" s="20"/>
      <c r="C56" s="21"/>
      <c r="D56" s="22" t="s">
        <v>47</v>
      </c>
      <c r="E56" s="23"/>
      <c r="F56" s="130"/>
      <c r="G56" s="77"/>
      <c r="H56" s="63"/>
      <c r="I56" s="52"/>
    </row>
    <row r="57" spans="1:9" s="36" customFormat="1" ht="13.2">
      <c r="A57" s="1"/>
      <c r="B57" s="24"/>
      <c r="C57" s="25"/>
      <c r="D57" s="26"/>
      <c r="E57" s="26"/>
      <c r="F57" s="131"/>
      <c r="G57" s="78"/>
      <c r="H57" s="64"/>
      <c r="I57" s="52"/>
    </row>
    <row r="58" spans="1:9" s="36" customFormat="1" ht="13.2">
      <c r="A58" s="1"/>
      <c r="B58" s="27"/>
      <c r="C58" s="28"/>
      <c r="D58" s="49"/>
      <c r="E58" s="49"/>
      <c r="F58" s="132"/>
      <c r="G58" s="79"/>
      <c r="H58" s="65"/>
      <c r="I58" s="52"/>
    </row>
    <row r="59" spans="1:9" s="36" customFormat="1" ht="13.2">
      <c r="A59" s="1"/>
      <c r="B59" s="27"/>
      <c r="C59" s="28"/>
      <c r="D59" s="50"/>
      <c r="E59" s="50"/>
      <c r="F59" s="132"/>
      <c r="G59" s="80"/>
      <c r="H59" s="66"/>
      <c r="I59" s="52"/>
    </row>
    <row r="60" spans="1:9" s="36" customFormat="1" ht="13.2">
      <c r="A60" s="1"/>
      <c r="B60" s="27"/>
      <c r="C60" s="28"/>
      <c r="D60" s="50"/>
      <c r="E60" s="50"/>
      <c r="F60" s="132"/>
      <c r="G60" s="80"/>
      <c r="H60" s="66"/>
      <c r="I60" s="52"/>
    </row>
    <row r="61" spans="1:9" s="36" customFormat="1" ht="13.8" thickBot="1">
      <c r="A61" s="1"/>
      <c r="B61" s="29"/>
      <c r="C61" s="30"/>
      <c r="D61" s="51"/>
      <c r="E61" s="51"/>
      <c r="F61" s="133"/>
      <c r="G61" s="81"/>
      <c r="H61" s="67"/>
      <c r="I61" s="52"/>
    </row>
    <row r="62" spans="1:9" s="36" customFormat="1" ht="21">
      <c r="A62" s="34"/>
      <c r="B62" s="31"/>
      <c r="C62" s="32"/>
      <c r="D62" s="33"/>
      <c r="E62" s="33"/>
      <c r="F62" s="134"/>
      <c r="G62" s="68"/>
      <c r="H62" s="68"/>
      <c r="I62" s="52"/>
    </row>
  </sheetData>
  <mergeCells count="4">
    <mergeCell ref="E6:F6"/>
    <mergeCell ref="B8:H8"/>
    <mergeCell ref="B9:B10"/>
    <mergeCell ref="D9:G10"/>
  </mergeCells>
  <phoneticPr fontId="36" type="noConversion"/>
  <pageMargins left="0.7" right="0.7" top="0.78740157499999996" bottom="0.78740157499999996" header="0.3" footer="0.3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661FF6-EDC3-4ED9-964B-9D9C8C73A6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14</vt:i4>
      </vt:variant>
    </vt:vector>
  </HeadingPairs>
  <TitlesOfParts>
    <vt:vector size="33" baseType="lpstr">
      <vt:lpstr>Rekapitulace</vt:lpstr>
      <vt:lpstr>ARS_toalety</vt:lpstr>
      <vt:lpstr>ARS_kuchyňky</vt:lpstr>
      <vt:lpstr>ZTI 2.PPa</vt:lpstr>
      <vt:lpstr>ZTI 2.PPb</vt:lpstr>
      <vt:lpstr>ZTI 1.PPa</vt:lpstr>
      <vt:lpstr>ZTI 1.PPbc</vt:lpstr>
      <vt:lpstr>ZTI 2.NP</vt:lpstr>
      <vt:lpstr>ZTI 4.NP</vt:lpstr>
      <vt:lpstr>ZTI 5.NP</vt:lpstr>
      <vt:lpstr>ELE 2.PPa</vt:lpstr>
      <vt:lpstr>ELE 2.PPb</vt:lpstr>
      <vt:lpstr>ELE 1.PPa</vt:lpstr>
      <vt:lpstr>ELE 1.PPbc</vt:lpstr>
      <vt:lpstr>ELE 2.NP</vt:lpstr>
      <vt:lpstr>ELE 4.NP</vt:lpstr>
      <vt:lpstr>ELE 5.NP</vt:lpstr>
      <vt:lpstr>ODP</vt:lpstr>
      <vt:lpstr>VN_ON</vt:lpstr>
      <vt:lpstr>ARS_kuchyňky!Oblast_tisku</vt:lpstr>
      <vt:lpstr>ARS_toalety!Oblast_tisku</vt:lpstr>
      <vt:lpstr>'ELE 1.PPa'!Oblast_tisku</vt:lpstr>
      <vt:lpstr>'ELE 2.PPa'!Oblast_tisku</vt:lpstr>
      <vt:lpstr>'ELE 4.NP'!Oblast_tisku</vt:lpstr>
      <vt:lpstr>ODP!Oblast_tisku</vt:lpstr>
      <vt:lpstr>Rekapitulace!Oblast_tisku</vt:lpstr>
      <vt:lpstr>VN_ON!Oblast_tisku</vt:lpstr>
      <vt:lpstr>'ZTI 1.PPa'!Oblast_tisku</vt:lpstr>
      <vt:lpstr>'ZTI 1.PPbc'!Oblast_tisku</vt:lpstr>
      <vt:lpstr>'ZTI 2.NP'!Oblast_tisku</vt:lpstr>
      <vt:lpstr>'ZTI 2.PPa'!Oblast_tisku</vt:lpstr>
      <vt:lpstr>'ZTI 4.NP'!Oblast_tisku</vt:lpstr>
      <vt:lpstr>'ZTI 5.NP'!Oblast_tisku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Čáp</dc:creator>
  <cp:lastModifiedBy>Tomáš Fifka</cp:lastModifiedBy>
  <cp:lastPrinted>2020-03-12T06:54:38Z</cp:lastPrinted>
  <dcterms:created xsi:type="dcterms:W3CDTF">2016-10-31T09:11:02Z</dcterms:created>
  <dcterms:modified xsi:type="dcterms:W3CDTF">2024-08-29T11:35:57Z</dcterms:modified>
</cp:coreProperties>
</file>